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miker\Documents\Power\!Deadliftingcorp\Excel\"/>
    </mc:Choice>
  </mc:AlternateContent>
  <bookViews>
    <workbookView xWindow="0" yWindow="0" windowWidth="20490" windowHeight="7350" tabRatio="917"/>
  </bookViews>
  <sheets>
    <sheet name="DL" sheetId="1" r:id="rId1"/>
    <sheet name="DeadLift - абс. протокол" sheetId="6" r:id="rId2"/>
    <sheet name="BenchPress - протокол" sheetId="2" state="hidden" r:id="rId3"/>
    <sheet name="BenchPress - абс. протокол" sheetId="7" state="hidden" r:id="rId4"/>
    <sheet name="EBL - протокол" sheetId="3" r:id="rId5"/>
    <sheet name="EBL - абс. протокол" sheetId="8" r:id="rId6"/>
    <sheet name="Печать дипломов" sheetId="4" r:id="rId7"/>
    <sheet name="Макет диплома" sheetId="13" r:id="rId8"/>
    <sheet name="Макет абс диплома" sheetId="1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8" l="1"/>
  <c r="K9" i="8"/>
  <c r="K10" i="8"/>
  <c r="K11" i="8"/>
  <c r="K12" i="8"/>
  <c r="K13" i="8"/>
  <c r="K14" i="8"/>
  <c r="K7" i="8"/>
  <c r="K7" i="3"/>
  <c r="K8" i="3"/>
  <c r="K9" i="3"/>
  <c r="K10" i="3"/>
  <c r="K11" i="3"/>
  <c r="K12" i="3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9" i="6"/>
  <c r="K14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9" i="1"/>
  <c r="C15" i="4" l="1"/>
  <c r="F15" i="4" l="1"/>
  <c r="E15" i="4"/>
  <c r="F11" i="4"/>
  <c r="D15" i="4"/>
  <c r="G11" i="4"/>
  <c r="B15" i="4"/>
  <c r="J11" i="4"/>
  <c r="B11" i="4"/>
  <c r="S18" i="13" s="1"/>
  <c r="A15" i="4"/>
  <c r="A11" i="4"/>
  <c r="I11" i="4"/>
  <c r="Q19" i="12" l="1"/>
  <c r="Q23" i="13"/>
  <c r="AG40" i="13"/>
  <c r="AG43" i="12"/>
  <c r="G12" i="12"/>
  <c r="G21" i="13"/>
  <c r="H11" i="4"/>
  <c r="E11" i="4"/>
  <c r="D11" i="4"/>
  <c r="Q27" i="13" s="1"/>
  <c r="C11" i="4"/>
  <c r="Q26" i="12" l="1"/>
  <c r="Q23" i="12"/>
  <c r="Q30" i="13"/>
</calcChain>
</file>

<file path=xl/sharedStrings.xml><?xml version="1.0" encoding="utf-8"?>
<sst xmlns="http://schemas.openxmlformats.org/spreadsheetml/2006/main" count="801" uniqueCount="110">
  <si>
    <t>open</t>
  </si>
  <si>
    <t>-</t>
  </si>
  <si>
    <t>нет данных</t>
  </si>
  <si>
    <t>Место</t>
  </si>
  <si>
    <t>абс.
результат</t>
  </si>
  <si>
    <t>подсчет места</t>
  </si>
  <si>
    <t>макс
результат</t>
  </si>
  <si>
    <t>4</t>
  </si>
  <si>
    <t>3</t>
  </si>
  <si>
    <t>2</t>
  </si>
  <si>
    <t>1</t>
  </si>
  <si>
    <t>коэф.
Вилкса</t>
  </si>
  <si>
    <t xml:space="preserve"> лет</t>
  </si>
  <si>
    <t>д.р.</t>
  </si>
  <si>
    <t>город</t>
  </si>
  <si>
    <t>возр.
категория</t>
  </si>
  <si>
    <t>вес</t>
  </si>
  <si>
    <t>фамилия и имя</t>
  </si>
  <si>
    <t>разряд</t>
  </si>
  <si>
    <t>вес_кат</t>
  </si>
  <si>
    <t>пол</t>
  </si>
  <si>
    <t>DeadLift</t>
  </si>
  <si>
    <t>Москва</t>
  </si>
  <si>
    <t>Ввести фамилию и имя</t>
  </si>
  <si>
    <t>Ф.И.О.</t>
  </si>
  <si>
    <t>Категория</t>
  </si>
  <si>
    <t>Дата</t>
  </si>
  <si>
    <t>Результат</t>
  </si>
  <si>
    <t>Дивизион</t>
  </si>
  <si>
    <t>Абс. Результат</t>
  </si>
  <si>
    <t>Абс. Место</t>
  </si>
  <si>
    <t>Возрастная кат.</t>
  </si>
  <si>
    <t>Выбрать дивизион выступления</t>
  </si>
  <si>
    <t>BenchPress</t>
  </si>
  <si>
    <t>Extreme Biceps Lifting</t>
  </si>
  <si>
    <t>коэф.
Попова</t>
  </si>
  <si>
    <t xml:space="preserve">расчет места </t>
  </si>
  <si>
    <t>ж</t>
  </si>
  <si>
    <t>Кравченко Екатерина</t>
  </si>
  <si>
    <t>Графова Татьяна</t>
  </si>
  <si>
    <t>Дударева Екатерина</t>
  </si>
  <si>
    <t>МО/Рошаль</t>
  </si>
  <si>
    <t>Филимонова Екатерина</t>
  </si>
  <si>
    <t>МО/Кольчугино</t>
  </si>
  <si>
    <t>Епихина Виктория</t>
  </si>
  <si>
    <t>м</t>
  </si>
  <si>
    <t>Баймуханов Тимур</t>
  </si>
  <si>
    <t>Якупов Радмир</t>
  </si>
  <si>
    <t>Резвых Вадим</t>
  </si>
  <si>
    <t>МО/Фряново</t>
  </si>
  <si>
    <t>Соловьев Алексей</t>
  </si>
  <si>
    <t>Хачатрян Георгий</t>
  </si>
  <si>
    <t>Брик Ольга</t>
  </si>
  <si>
    <t>75+</t>
  </si>
  <si>
    <t>Солохин Денис</t>
  </si>
  <si>
    <t>Соревнования</t>
  </si>
  <si>
    <t>Ф.И.О. спортсмена</t>
  </si>
  <si>
    <t>Норматив</t>
  </si>
  <si>
    <t>Дата выдачи</t>
  </si>
  <si>
    <t>Дата проведения турнира</t>
  </si>
  <si>
    <t/>
  </si>
  <si>
    <t>Омск</t>
  </si>
  <si>
    <t>КМС</t>
  </si>
  <si>
    <t>Попова Мария</t>
  </si>
  <si>
    <t>Харламова Елизавета</t>
  </si>
  <si>
    <t>МСМК</t>
  </si>
  <si>
    <t>МС</t>
  </si>
  <si>
    <t>Попов Максим</t>
  </si>
  <si>
    <t>Чугунов Дмитрий</t>
  </si>
  <si>
    <t>Иванов Игорь</t>
  </si>
  <si>
    <t>Боровков Вадим</t>
  </si>
  <si>
    <t>Кончакова Наталья</t>
  </si>
  <si>
    <t>Люберцы</t>
  </si>
  <si>
    <t>110+</t>
  </si>
  <si>
    <t>Задиклян Сергей</t>
  </si>
  <si>
    <t>Сергиев-Посад</t>
  </si>
  <si>
    <t>Шарлай Александр</t>
  </si>
  <si>
    <t>Щелкино</t>
  </si>
  <si>
    <t>PRO</t>
  </si>
  <si>
    <t>Нойманн Юлия</t>
  </si>
  <si>
    <t>Уфа</t>
  </si>
  <si>
    <t>Клинцова Мария</t>
  </si>
  <si>
    <t>Куличенко Никита</t>
  </si>
  <si>
    <t>Лухин Максим</t>
  </si>
  <si>
    <t>Серпухов</t>
  </si>
  <si>
    <t>Пономарев Егор</t>
  </si>
  <si>
    <t>Бозов Тимур</t>
  </si>
  <si>
    <t>Курдюков Сергей</t>
  </si>
  <si>
    <t xml:space="preserve">Сурков Сергей </t>
  </si>
  <si>
    <t>Родники</t>
  </si>
  <si>
    <t>Илюткин Александр</t>
  </si>
  <si>
    <t>Суслов Николай</t>
  </si>
  <si>
    <t>Владимир</t>
  </si>
  <si>
    <t>Белов Антон</t>
  </si>
  <si>
    <t>Кулагин Дмитрий</t>
  </si>
  <si>
    <t>Мурзаков Василий</t>
  </si>
  <si>
    <t>Черепанов Николай</t>
  </si>
  <si>
    <t>Прокофьев Никита</t>
  </si>
  <si>
    <t>125+</t>
  </si>
  <si>
    <t>Исхаков Руслан</t>
  </si>
  <si>
    <t>Зелянин Сергей</t>
  </si>
  <si>
    <t>DeadLift - протокол</t>
  </si>
  <si>
    <t>Сербин Анатолий</t>
  </si>
  <si>
    <t>Ростов на Дону</t>
  </si>
  <si>
    <t>Казань</t>
  </si>
  <si>
    <t>Саратов</t>
  </si>
  <si>
    <t>Таганрог</t>
  </si>
  <si>
    <t>Томск</t>
  </si>
  <si>
    <t>80</t>
  </si>
  <si>
    <t>Рыбакова Марина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</si>
</sst>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 ;[Red]\-0.0\ "/>
    <numFmt numFmtId="165" formatCode="0_ ;[Red]\-0\ "/>
    <numFmt numFmtId="166" formatCode="0.0"/>
    <numFmt numFmtId="167" formatCode="0.0000"/>
    <numFmt numFmtId="168" formatCode="0.000"/>
    <numFmt numFmtId="169" formatCode="#,##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trike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trike/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trike/>
      <sz val="10"/>
      <name val="Arial Cyr"/>
      <family val="2"/>
      <charset val="204"/>
    </font>
    <font>
      <sz val="10"/>
      <name val="Arial Cyr"/>
      <family val="2"/>
      <charset val="204"/>
    </font>
    <font>
      <i/>
      <sz val="10"/>
      <name val="Arial Cyr"/>
      <family val="2"/>
      <charset val="204"/>
    </font>
    <font>
      <i/>
      <sz val="10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Bahnschrift SemiBold"/>
      <family val="2"/>
      <charset val="204"/>
    </font>
    <font>
      <sz val="18"/>
      <color theme="1"/>
      <name val="Bahnschrift"/>
      <family val="2"/>
      <charset val="204"/>
    </font>
    <font>
      <b/>
      <sz val="28"/>
      <color theme="1"/>
      <name val="Bahnschrift SemiBold"/>
      <family val="2"/>
      <charset val="204"/>
    </font>
    <font>
      <sz val="24"/>
      <color theme="1"/>
      <name val="Bahnschrift"/>
      <family val="2"/>
      <charset val="204"/>
    </font>
    <font>
      <b/>
      <sz val="24"/>
      <color theme="1"/>
      <name val="Bahnschrift"/>
      <family val="2"/>
      <charset val="204"/>
    </font>
    <font>
      <sz val="12"/>
      <color theme="1"/>
      <name val="Calibri"/>
      <family val="2"/>
      <charset val="204"/>
      <scheme val="minor"/>
    </font>
    <font>
      <sz val="32"/>
      <color theme="1"/>
      <name val="Bahnschrift"/>
      <family val="2"/>
      <charset val="204"/>
    </font>
    <font>
      <sz val="36"/>
      <color theme="1"/>
      <name val="Bahnschrift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32"/>
      <color theme="1"/>
      <name val="Bahnschrift SemiBold"/>
      <family val="2"/>
      <charset val="204"/>
    </font>
    <font>
      <b/>
      <sz val="44"/>
      <color theme="1"/>
      <name val="Bahnschrift"/>
      <family val="2"/>
      <charset val="204"/>
    </font>
    <font>
      <b/>
      <sz val="30"/>
      <color theme="1"/>
      <name val="Bahnschrift"/>
      <family val="2"/>
      <charset val="204"/>
    </font>
    <font>
      <b/>
      <sz val="12"/>
      <color theme="1"/>
      <name val="Bahnschrift"/>
      <family val="2"/>
      <charset val="204"/>
    </font>
    <font>
      <i/>
      <sz val="10"/>
      <name val="Arial Cyr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6">
    <xf numFmtId="0" fontId="0" fillId="0" borderId="0" xfId="0"/>
    <xf numFmtId="0" fontId="3" fillId="0" borderId="0" xfId="1"/>
    <xf numFmtId="0" fontId="3" fillId="0" borderId="0" xfId="1" applyFill="1" applyBorder="1"/>
    <xf numFmtId="164" fontId="4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14" fontId="3" fillId="0" borderId="0" xfId="1" applyNumberFormat="1" applyFill="1" applyBorder="1"/>
    <xf numFmtId="2" fontId="3" fillId="0" borderId="0" xfId="1" applyNumberFormat="1" applyFill="1" applyBorder="1" applyAlignment="1">
      <alignment horizontal="center"/>
    </xf>
    <xf numFmtId="0" fontId="3" fillId="0" borderId="0" xfId="1" applyFill="1" applyBorder="1" applyAlignment="1">
      <alignment horizontal="left"/>
    </xf>
    <xf numFmtId="0" fontId="3" fillId="0" borderId="0" xfId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4" fontId="3" fillId="0" borderId="0" xfId="1" applyNumberFormat="1" applyFill="1" applyBorder="1"/>
    <xf numFmtId="164" fontId="3" fillId="0" borderId="0" xfId="1" applyNumberFormat="1" applyFill="1" applyBorder="1" applyAlignment="1">
      <alignment horizontal="center"/>
    </xf>
    <xf numFmtId="164" fontId="7" fillId="0" borderId="0" xfId="1" applyNumberFormat="1" applyFont="1" applyFill="1" applyBorder="1"/>
    <xf numFmtId="164" fontId="8" fillId="0" borderId="0" xfId="1" applyNumberFormat="1" applyFont="1" applyFill="1" applyBorder="1"/>
    <xf numFmtId="164" fontId="9" fillId="0" borderId="0" xfId="1" applyNumberFormat="1" applyFont="1" applyFill="1" applyBorder="1"/>
    <xf numFmtId="14" fontId="8" fillId="0" borderId="0" xfId="1" applyNumberFormat="1" applyFont="1" applyFill="1" applyBorder="1"/>
    <xf numFmtId="0" fontId="8" fillId="0" borderId="0" xfId="1" applyFont="1" applyFill="1" applyBorder="1"/>
    <xf numFmtId="2" fontId="8" fillId="0" borderId="0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164" fontId="4" fillId="0" borderId="2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3" fillId="0" borderId="3" xfId="1" applyNumberFormat="1" applyFont="1" applyFill="1" applyBorder="1" applyAlignment="1">
      <alignment horizontal="left"/>
    </xf>
    <xf numFmtId="167" fontId="1" fillId="0" borderId="2" xfId="2" applyNumberFormat="1" applyFont="1" applyFill="1" applyBorder="1" applyAlignment="1"/>
    <xf numFmtId="0" fontId="3" fillId="0" borderId="3" xfId="1" applyNumberFormat="1" applyFont="1" applyFill="1" applyBorder="1" applyAlignment="1">
      <alignment horizontal="center"/>
    </xf>
    <xf numFmtId="14" fontId="11" fillId="0" borderId="3" xfId="1" applyNumberFormat="1" applyFont="1" applyFill="1" applyBorder="1" applyAlignment="1">
      <alignment horizontal="center"/>
    </xf>
    <xf numFmtId="0" fontId="11" fillId="0" borderId="2" xfId="1" applyNumberFormat="1" applyFont="1" applyFill="1" applyBorder="1" applyAlignment="1"/>
    <xf numFmtId="0" fontId="10" fillId="0" borderId="4" xfId="1" applyNumberFormat="1" applyFont="1" applyFill="1" applyBorder="1" applyAlignment="1"/>
    <xf numFmtId="166" fontId="12" fillId="0" borderId="2" xfId="1" applyNumberFormat="1" applyFont="1" applyFill="1" applyBorder="1" applyAlignment="1">
      <alignment vertical="top" wrapText="1"/>
    </xf>
    <xf numFmtId="2" fontId="11" fillId="0" borderId="3" xfId="1" applyNumberFormat="1" applyFont="1" applyFill="1" applyBorder="1" applyAlignment="1">
      <alignment horizontal="left"/>
    </xf>
    <xf numFmtId="0" fontId="4" fillId="0" borderId="3" xfId="1" applyNumberFormat="1" applyFont="1" applyFill="1" applyBorder="1" applyAlignment="1">
      <alignment horizontal="center"/>
    </xf>
    <xf numFmtId="0" fontId="3" fillId="0" borderId="0" xfId="1" applyBorder="1"/>
    <xf numFmtId="164" fontId="3" fillId="0" borderId="1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center"/>
    </xf>
    <xf numFmtId="14" fontId="11" fillId="0" borderId="1" xfId="1" applyNumberFormat="1" applyFont="1" applyFill="1" applyBorder="1" applyAlignment="1">
      <alignment horizontal="center"/>
    </xf>
    <xf numFmtId="0" fontId="11" fillId="0" borderId="1" xfId="1" applyNumberFormat="1" applyFont="1" applyFill="1" applyBorder="1" applyAlignment="1"/>
    <xf numFmtId="0" fontId="10" fillId="0" borderId="5" xfId="1" applyNumberFormat="1" applyFont="1" applyFill="1" applyBorder="1" applyAlignment="1"/>
    <xf numFmtId="166" fontId="11" fillId="0" borderId="6" xfId="1" applyNumberFormat="1" applyFont="1" applyFill="1" applyBorder="1" applyAlignment="1"/>
    <xf numFmtId="2" fontId="11" fillId="0" borderId="1" xfId="1" applyNumberFormat="1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horizontal="center"/>
    </xf>
    <xf numFmtId="166" fontId="11" fillId="0" borderId="2" xfId="1" applyNumberFormat="1" applyFont="1" applyFill="1" applyBorder="1" applyAlignment="1"/>
    <xf numFmtId="0" fontId="0" fillId="0" borderId="0" xfId="0" applyFill="1"/>
    <xf numFmtId="0" fontId="10" fillId="0" borderId="1" xfId="1" applyNumberFormat="1" applyFont="1" applyFill="1" applyBorder="1" applyAlignment="1"/>
    <xf numFmtId="166" fontId="11" fillId="0" borderId="1" xfId="1" applyNumberFormat="1" applyFont="1" applyFill="1" applyBorder="1" applyAlignment="1"/>
    <xf numFmtId="0" fontId="2" fillId="0" borderId="0" xfId="0" applyFont="1" applyFill="1"/>
    <xf numFmtId="0" fontId="4" fillId="2" borderId="1" xfId="1" applyNumberFormat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/>
    </xf>
    <xf numFmtId="14" fontId="3" fillId="0" borderId="0" xfId="1" applyNumberFormat="1"/>
    <xf numFmtId="0" fontId="4" fillId="0" borderId="0" xfId="1" applyFont="1"/>
    <xf numFmtId="49" fontId="3" fillId="0" borderId="3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/>
    <xf numFmtId="14" fontId="0" fillId="0" borderId="2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/>
    <xf numFmtId="0" fontId="14" fillId="0" borderId="0" xfId="0" applyFont="1" applyAlignment="1">
      <alignment horizontal="center"/>
    </xf>
    <xf numFmtId="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1" fontId="3" fillId="0" borderId="0" xfId="1" applyNumberFormat="1"/>
    <xf numFmtId="1" fontId="4" fillId="2" borderId="1" xfId="1" applyNumberFormat="1" applyFont="1" applyFill="1" applyBorder="1" applyAlignment="1">
      <alignment horizontal="center" wrapText="1"/>
    </xf>
    <xf numFmtId="1" fontId="4" fillId="0" borderId="1" xfId="1" applyNumberFormat="1" applyFont="1" applyFill="1" applyBorder="1" applyAlignment="1"/>
    <xf numFmtId="1" fontId="3" fillId="0" borderId="0" xfId="1" applyNumberFormat="1" applyFill="1" applyBorder="1"/>
    <xf numFmtId="1" fontId="5" fillId="0" borderId="0" xfId="1" applyNumberFormat="1" applyFont="1" applyFill="1" applyBorder="1"/>
    <xf numFmtId="1" fontId="9" fillId="0" borderId="0" xfId="1" applyNumberFormat="1" applyFont="1" applyFill="1" applyBorder="1"/>
    <xf numFmtId="1" fontId="7" fillId="0" borderId="0" xfId="1" applyNumberFormat="1" applyFont="1" applyFill="1" applyBorder="1"/>
    <xf numFmtId="1" fontId="4" fillId="2" borderId="2" xfId="1" applyNumberFormat="1" applyFont="1" applyFill="1" applyBorder="1" applyAlignment="1">
      <alignment horizontal="center" wrapText="1"/>
    </xf>
    <xf numFmtId="1" fontId="4" fillId="0" borderId="2" xfId="1" applyNumberFormat="1" applyFont="1" applyFill="1" applyBorder="1" applyAlignment="1"/>
    <xf numFmtId="168" fontId="3" fillId="0" borderId="0" xfId="1" applyNumberFormat="1"/>
    <xf numFmtId="168" fontId="4" fillId="2" borderId="6" xfId="1" applyNumberFormat="1" applyFont="1" applyFill="1" applyBorder="1" applyAlignment="1">
      <alignment horizontal="center" wrapText="1"/>
    </xf>
    <xf numFmtId="168" fontId="4" fillId="0" borderId="2" xfId="1" applyNumberFormat="1" applyFont="1" applyFill="1" applyBorder="1" applyAlignment="1"/>
    <xf numFmtId="168" fontId="4" fillId="0" borderId="0" xfId="1" applyNumberFormat="1" applyFont="1" applyFill="1" applyBorder="1" applyAlignment="1">
      <alignment horizontal="center"/>
    </xf>
    <xf numFmtId="168" fontId="3" fillId="0" borderId="0" xfId="1" applyNumberFormat="1" applyFill="1" applyBorder="1" applyAlignment="1">
      <alignment horizontal="center"/>
    </xf>
    <xf numFmtId="168" fontId="6" fillId="0" borderId="0" xfId="1" applyNumberFormat="1" applyFont="1" applyFill="1" applyBorder="1" applyAlignment="1">
      <alignment horizontal="center"/>
    </xf>
    <xf numFmtId="168" fontId="3" fillId="0" borderId="0" xfId="1" applyNumberFormat="1" applyFill="1" applyBorder="1"/>
    <xf numFmtId="0" fontId="0" fillId="0" borderId="0" xfId="0" applyFill="1" applyBorder="1" applyAlignment="1"/>
    <xf numFmtId="169" fontId="3" fillId="0" borderId="0" xfId="1" applyNumberFormat="1"/>
    <xf numFmtId="0" fontId="13" fillId="3" borderId="0" xfId="1" applyFont="1" applyFill="1" applyBorder="1" applyAlignment="1">
      <alignment horizontal="center"/>
    </xf>
    <xf numFmtId="1" fontId="13" fillId="3" borderId="0" xfId="1" applyNumberFormat="1" applyFont="1" applyFill="1" applyBorder="1" applyAlignment="1">
      <alignment horizontal="center"/>
    </xf>
    <xf numFmtId="169" fontId="3" fillId="3" borderId="0" xfId="1" applyNumberFormat="1" applyFill="1"/>
    <xf numFmtId="1" fontId="3" fillId="3" borderId="0" xfId="1" applyNumberFormat="1" applyFill="1"/>
    <xf numFmtId="169" fontId="4" fillId="2" borderId="6" xfId="1" applyNumberFormat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horizontal="center"/>
    </xf>
    <xf numFmtId="169" fontId="4" fillId="0" borderId="2" xfId="1" applyNumberFormat="1" applyFont="1" applyFill="1" applyBorder="1" applyAlignment="1"/>
    <xf numFmtId="0" fontId="3" fillId="0" borderId="0" xfId="1" applyAlignment="1">
      <alignment wrapText="1"/>
    </xf>
    <xf numFmtId="0" fontId="13" fillId="3" borderId="0" xfId="1" applyFont="1" applyFill="1" applyBorder="1" applyAlignment="1">
      <alignment horizontal="center" wrapText="1"/>
    </xf>
    <xf numFmtId="49" fontId="3" fillId="0" borderId="2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wrapText="1"/>
    </xf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3" borderId="7" xfId="1" applyFont="1" applyFill="1" applyBorder="1" applyAlignment="1"/>
    <xf numFmtId="2" fontId="11" fillId="0" borderId="2" xfId="1" applyNumberFormat="1" applyFont="1" applyFill="1" applyBorder="1" applyAlignment="1">
      <alignment horizontal="left"/>
    </xf>
    <xf numFmtId="164" fontId="3" fillId="0" borderId="2" xfId="1" applyNumberFormat="1" applyFont="1" applyFill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167" fontId="23" fillId="0" borderId="2" xfId="2" applyNumberFormat="1" applyFont="1" applyFill="1" applyBorder="1" applyAlignment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/>
    <xf numFmtId="0" fontId="3" fillId="0" borderId="2" xfId="1" applyNumberFormat="1" applyFont="1" applyFill="1" applyBorder="1" applyAlignment="1"/>
    <xf numFmtId="166" fontId="12" fillId="0" borderId="1" xfId="1" applyNumberFormat="1" applyFont="1" applyFill="1" applyBorder="1" applyAlignment="1">
      <alignment vertical="top" wrapText="1"/>
    </xf>
    <xf numFmtId="0" fontId="3" fillId="0" borderId="1" xfId="1" applyFill="1" applyBorder="1"/>
    <xf numFmtId="14" fontId="3" fillId="0" borderId="1" xfId="1" applyNumberFormat="1" applyFill="1" applyBorder="1" applyAlignment="1">
      <alignment horizontal="center"/>
    </xf>
    <xf numFmtId="164" fontId="4" fillId="0" borderId="1" xfId="1" applyNumberFormat="1" applyFont="1" applyBorder="1"/>
    <xf numFmtId="166" fontId="3" fillId="0" borderId="1" xfId="1" applyNumberFormat="1" applyFill="1" applyBorder="1"/>
    <xf numFmtId="0" fontId="3" fillId="0" borderId="1" xfId="1" applyNumberFormat="1" applyFont="1" applyFill="1" applyBorder="1"/>
    <xf numFmtId="164" fontId="3" fillId="0" borderId="1" xfId="1" applyNumberFormat="1" applyFont="1" applyFill="1" applyBorder="1"/>
    <xf numFmtId="164" fontId="3" fillId="0" borderId="1" xfId="1" applyNumberFormat="1" applyFill="1" applyBorder="1"/>
    <xf numFmtId="0" fontId="3" fillId="0" borderId="2" xfId="1" applyFill="1" applyBorder="1"/>
    <xf numFmtId="164" fontId="4" fillId="0" borderId="2" xfId="1" applyNumberFormat="1" applyFont="1" applyBorder="1"/>
    <xf numFmtId="0" fontId="25" fillId="0" borderId="0" xfId="0" applyFont="1" applyBorder="1" applyAlignment="1"/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21" fillId="0" borderId="0" xfId="0" applyFont="1" applyBorder="1" applyAlignment="1"/>
    <xf numFmtId="0" fontId="19" fillId="0" borderId="0" xfId="0" applyFont="1" applyBorder="1" applyAlignment="1"/>
    <xf numFmtId="0" fontId="18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14" fontId="20" fillId="0" borderId="0" xfId="0" applyNumberFormat="1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/>
    </xf>
    <xf numFmtId="0" fontId="29" fillId="0" borderId="1" xfId="1" applyFont="1" applyFill="1" applyBorder="1"/>
    <xf numFmtId="0" fontId="29" fillId="0" borderId="1" xfId="1" applyNumberFormat="1" applyFont="1" applyFill="1" applyBorder="1" applyAlignment="1"/>
    <xf numFmtId="14" fontId="30" fillId="0" borderId="1" xfId="1" applyNumberFormat="1" applyFont="1" applyFill="1" applyBorder="1" applyAlignment="1">
      <alignment horizontal="center"/>
    </xf>
    <xf numFmtId="14" fontId="30" fillId="0" borderId="2" xfId="1" applyNumberFormat="1" applyFont="1" applyFill="1" applyBorder="1" applyAlignment="1">
      <alignment horizontal="center"/>
    </xf>
    <xf numFmtId="0" fontId="29" fillId="0" borderId="2" xfId="1" applyNumberFormat="1" applyFont="1" applyFill="1" applyBorder="1" applyAlignment="1"/>
    <xf numFmtId="0" fontId="13" fillId="3" borderId="7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0" fillId="4" borderId="3" xfId="0" quotePrefix="1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14" fontId="20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14" fontId="20" fillId="0" borderId="0" xfId="0" applyNumberFormat="1" applyFont="1" applyBorder="1" applyAlignment="1">
      <alignment horizontal="right"/>
    </xf>
    <xf numFmtId="14" fontId="28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2 2" xfId="2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1</xdr:row>
          <xdr:rowOff>28575</xdr:rowOff>
        </xdr:from>
        <xdr:to>
          <xdr:col>6</xdr:col>
          <xdr:colOff>457200</xdr:colOff>
          <xdr:row>1</xdr:row>
          <xdr:rowOff>257175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Печать диплома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72"/>
  <sheetViews>
    <sheetView tabSelected="1" workbookViewId="0">
      <selection activeCell="K15" sqref="K15"/>
    </sheetView>
  </sheetViews>
  <sheetFormatPr defaultRowHeight="12.75" x14ac:dyDescent="0.2"/>
  <cols>
    <col min="1" max="1" width="2.140625" style="1" bestFit="1" customWidth="1"/>
    <col min="2" max="2" width="2.28515625" style="1" customWidth="1"/>
    <col min="3" max="3" width="10.7109375" style="1" customWidth="1"/>
    <col min="4" max="4" width="10.5703125" style="1" customWidth="1"/>
    <col min="5" max="5" width="7.7109375" style="1" customWidth="1"/>
    <col min="6" max="6" width="21" style="1" customWidth="1"/>
    <col min="7" max="7" width="8.42578125" style="1" customWidth="1"/>
    <col min="8" max="8" width="10.42578125" style="1" bestFit="1" customWidth="1"/>
    <col min="9" max="9" width="14.85546875" style="1" bestFit="1" customWidth="1"/>
    <col min="10" max="10" width="11.7109375" style="1" customWidth="1"/>
    <col min="11" max="11" width="4.7109375" style="1" bestFit="1" customWidth="1"/>
    <col min="12" max="12" width="7.7109375" style="1" hidden="1" customWidth="1"/>
    <col min="13" max="16" width="7.28515625" style="1" customWidth="1"/>
    <col min="17" max="17" width="10.42578125" style="1" bestFit="1" customWidth="1"/>
    <col min="18" max="18" width="8.5703125" style="1" hidden="1" customWidth="1"/>
    <col min="19" max="19" width="6.7109375" style="63" bestFit="1" customWidth="1"/>
    <col min="20" max="20" width="10.42578125" style="72" bestFit="1" customWidth="1"/>
    <col min="21" max="21" width="6.7109375" style="63" bestFit="1" customWidth="1"/>
    <col min="22" max="16384" width="9.140625" style="1"/>
  </cols>
  <sheetData>
    <row r="1" spans="3:23" ht="33.75" customHeight="1" x14ac:dyDescent="0.2"/>
    <row r="2" spans="3:23" ht="40.5" customHeight="1" x14ac:dyDescent="0.2"/>
    <row r="3" spans="3:23" x14ac:dyDescent="0.2">
      <c r="G3" s="48"/>
    </row>
    <row r="4" spans="3:23" ht="15" x14ac:dyDescent="0.25">
      <c r="C4" s="47">
        <v>44087</v>
      </c>
      <c r="E4" s="1" t="s">
        <v>22</v>
      </c>
      <c r="V4"/>
    </row>
    <row r="5" spans="3:23" ht="15" x14ac:dyDescent="0.25">
      <c r="C5" s="137" t="s">
        <v>21</v>
      </c>
      <c r="D5" s="137"/>
      <c r="E5" s="137"/>
      <c r="F5" s="137"/>
      <c r="G5" s="137"/>
      <c r="H5" s="137"/>
      <c r="I5" s="137"/>
      <c r="J5" s="137"/>
      <c r="K5" s="137"/>
      <c r="L5" s="96"/>
      <c r="M5" s="96"/>
      <c r="N5" s="96"/>
      <c r="O5" s="96"/>
      <c r="P5" s="96"/>
      <c r="Q5" s="96"/>
      <c r="R5" s="96"/>
      <c r="S5" s="96"/>
      <c r="T5" s="96"/>
      <c r="U5" s="96"/>
      <c r="V5" s="44"/>
    </row>
    <row r="6" spans="3:23" ht="26.25" customHeight="1" x14ac:dyDescent="0.25">
      <c r="C6" s="45" t="s">
        <v>20</v>
      </c>
      <c r="D6" s="46" t="s">
        <v>19</v>
      </c>
      <c r="E6" s="46" t="s">
        <v>18</v>
      </c>
      <c r="F6" s="46" t="s">
        <v>17</v>
      </c>
      <c r="G6" s="46" t="s">
        <v>16</v>
      </c>
      <c r="H6" s="45" t="s">
        <v>15</v>
      </c>
      <c r="I6" s="46" t="s">
        <v>14</v>
      </c>
      <c r="J6" s="46" t="s">
        <v>13</v>
      </c>
      <c r="K6" s="46" t="s">
        <v>12</v>
      </c>
      <c r="L6" s="45" t="s">
        <v>11</v>
      </c>
      <c r="M6" s="46" t="s">
        <v>10</v>
      </c>
      <c r="N6" s="46" t="s">
        <v>9</v>
      </c>
      <c r="O6" s="46" t="s">
        <v>8</v>
      </c>
      <c r="P6" s="46" t="s">
        <v>7</v>
      </c>
      <c r="Q6" s="45" t="s">
        <v>6</v>
      </c>
      <c r="R6" s="45" t="s">
        <v>5</v>
      </c>
      <c r="S6" s="64" t="s">
        <v>3</v>
      </c>
      <c r="T6" s="73" t="s">
        <v>4</v>
      </c>
      <c r="U6" s="70" t="s">
        <v>3</v>
      </c>
      <c r="V6" s="44"/>
    </row>
    <row r="7" spans="3:23" ht="15" x14ac:dyDescent="0.25">
      <c r="C7" s="39" t="s">
        <v>37</v>
      </c>
      <c r="D7" s="49">
        <v>52</v>
      </c>
      <c r="E7" s="23" t="s">
        <v>60</v>
      </c>
      <c r="F7" s="38" t="s">
        <v>38</v>
      </c>
      <c r="G7" s="43">
        <v>48.9</v>
      </c>
      <c r="H7" s="107" t="s">
        <v>0</v>
      </c>
      <c r="I7" s="35" t="s">
        <v>61</v>
      </c>
      <c r="J7" s="134">
        <v>32088</v>
      </c>
      <c r="K7" s="33">
        <v>32</v>
      </c>
      <c r="L7" s="22">
        <v>1.3103</v>
      </c>
      <c r="M7" s="32">
        <v>105</v>
      </c>
      <c r="N7" s="32">
        <v>115</v>
      </c>
      <c r="O7" s="32">
        <v>-120</v>
      </c>
      <c r="P7" s="32"/>
      <c r="Q7" s="18">
        <v>115</v>
      </c>
      <c r="R7" s="31">
        <v>11451.1</v>
      </c>
      <c r="S7" s="65">
        <v>1</v>
      </c>
      <c r="T7" s="74">
        <v>150.68450000000001</v>
      </c>
      <c r="U7" s="71">
        <v>8</v>
      </c>
      <c r="V7" s="41"/>
    </row>
    <row r="8" spans="3:23" ht="15" x14ac:dyDescent="0.25">
      <c r="C8" s="39" t="s">
        <v>37</v>
      </c>
      <c r="D8" s="49">
        <v>56</v>
      </c>
      <c r="E8" s="23" t="s">
        <v>65</v>
      </c>
      <c r="F8" s="38" t="s">
        <v>71</v>
      </c>
      <c r="G8" s="109">
        <v>54.3</v>
      </c>
      <c r="H8" s="107" t="s">
        <v>0</v>
      </c>
      <c r="I8" s="35" t="s">
        <v>72</v>
      </c>
      <c r="J8" s="134">
        <v>28351</v>
      </c>
      <c r="K8" s="33">
        <v>43</v>
      </c>
      <c r="L8" s="22">
        <v>1.2054</v>
      </c>
      <c r="M8" s="32">
        <v>160</v>
      </c>
      <c r="N8" s="32">
        <v>170</v>
      </c>
      <c r="O8" s="32">
        <v>-180</v>
      </c>
      <c r="P8" s="32"/>
      <c r="Q8" s="18">
        <v>170</v>
      </c>
      <c r="R8" s="31">
        <v>16945.7</v>
      </c>
      <c r="S8" s="65">
        <v>1</v>
      </c>
      <c r="T8" s="74">
        <v>204.91800000000001</v>
      </c>
      <c r="U8" s="71">
        <v>2</v>
      </c>
      <c r="V8"/>
      <c r="W8" s="30"/>
    </row>
    <row r="9" spans="3:23" ht="15" x14ac:dyDescent="0.25">
      <c r="C9" s="39" t="s">
        <v>37</v>
      </c>
      <c r="D9" s="49">
        <v>56</v>
      </c>
      <c r="E9" s="23" t="s">
        <v>66</v>
      </c>
      <c r="F9" s="38" t="s">
        <v>109</v>
      </c>
      <c r="G9" s="43">
        <v>55.9</v>
      </c>
      <c r="H9" s="107" t="s">
        <v>0</v>
      </c>
      <c r="I9" s="35" t="s">
        <v>22</v>
      </c>
      <c r="J9" s="134">
        <v>31048</v>
      </c>
      <c r="K9" s="33">
        <f ca="1">DATEDIF(J9,TODAY(),"y")</f>
        <v>35</v>
      </c>
      <c r="L9" s="22">
        <v>1.1816</v>
      </c>
      <c r="M9" s="32">
        <v>125</v>
      </c>
      <c r="N9" s="32">
        <v>140</v>
      </c>
      <c r="O9" s="32">
        <v>150</v>
      </c>
      <c r="P9" s="32"/>
      <c r="Q9" s="18">
        <v>150</v>
      </c>
      <c r="R9" s="31">
        <v>14944.1</v>
      </c>
      <c r="S9" s="65">
        <v>2</v>
      </c>
      <c r="T9" s="74">
        <v>177.24</v>
      </c>
      <c r="U9" s="71">
        <v>5</v>
      </c>
      <c r="V9"/>
      <c r="W9" s="30"/>
    </row>
    <row r="10" spans="3:23" ht="15" x14ac:dyDescent="0.25">
      <c r="C10" s="39" t="s">
        <v>37</v>
      </c>
      <c r="D10" s="49">
        <v>60</v>
      </c>
      <c r="E10" s="23" t="s">
        <v>66</v>
      </c>
      <c r="F10" s="38" t="s">
        <v>52</v>
      </c>
      <c r="G10" s="43">
        <v>58.7</v>
      </c>
      <c r="H10" s="107" t="s">
        <v>0</v>
      </c>
      <c r="I10" s="35" t="s">
        <v>22</v>
      </c>
      <c r="J10" s="134">
        <v>32136</v>
      </c>
      <c r="K10" s="33">
        <f t="shared" ref="K10:K31" ca="1" si="0">DATEDIF(J10,TODAY(),"y")</f>
        <v>32</v>
      </c>
      <c r="L10" s="22">
        <v>1.1371</v>
      </c>
      <c r="M10" s="32">
        <v>140</v>
      </c>
      <c r="N10" s="32">
        <v>150</v>
      </c>
      <c r="O10" s="32">
        <v>160</v>
      </c>
      <c r="P10" s="32"/>
      <c r="Q10" s="18">
        <v>160</v>
      </c>
      <c r="R10" s="31">
        <v>15941.3</v>
      </c>
      <c r="S10" s="65">
        <v>1</v>
      </c>
      <c r="T10" s="74">
        <v>181.93600000000001</v>
      </c>
      <c r="U10" s="71">
        <v>4</v>
      </c>
      <c r="V10"/>
      <c r="W10" s="30"/>
    </row>
    <row r="11" spans="3:23" ht="15" x14ac:dyDescent="0.25">
      <c r="C11" s="39" t="s">
        <v>37</v>
      </c>
      <c r="D11" s="49">
        <v>60</v>
      </c>
      <c r="E11" s="23" t="s">
        <v>62</v>
      </c>
      <c r="F11" s="38" t="s">
        <v>63</v>
      </c>
      <c r="G11" s="43">
        <v>59.7</v>
      </c>
      <c r="H11" s="107" t="s">
        <v>0</v>
      </c>
      <c r="I11" s="35" t="s">
        <v>22</v>
      </c>
      <c r="J11" s="134">
        <v>30709</v>
      </c>
      <c r="K11" s="33">
        <f t="shared" ca="1" si="0"/>
        <v>36</v>
      </c>
      <c r="L11" s="22">
        <v>1.1221000000000001</v>
      </c>
      <c r="M11" s="32">
        <v>120</v>
      </c>
      <c r="N11" s="32">
        <v>127.5</v>
      </c>
      <c r="O11" s="32">
        <v>135</v>
      </c>
      <c r="P11" s="32"/>
      <c r="Q11" s="18">
        <v>135</v>
      </c>
      <c r="R11" s="31">
        <v>13440.3</v>
      </c>
      <c r="S11" s="65">
        <v>2</v>
      </c>
      <c r="T11" s="74">
        <v>151.48350000000002</v>
      </c>
      <c r="U11" s="71">
        <v>7</v>
      </c>
      <c r="V11"/>
      <c r="W11" s="30"/>
    </row>
    <row r="12" spans="3:23" ht="15" x14ac:dyDescent="0.25">
      <c r="C12" s="39" t="s">
        <v>37</v>
      </c>
      <c r="D12" s="49">
        <v>60</v>
      </c>
      <c r="E12" s="23" t="s">
        <v>60</v>
      </c>
      <c r="F12" s="38" t="s">
        <v>64</v>
      </c>
      <c r="G12" s="43">
        <v>56.6</v>
      </c>
      <c r="H12" s="107" t="s">
        <v>0</v>
      </c>
      <c r="I12" s="35" t="s">
        <v>22</v>
      </c>
      <c r="J12" s="134">
        <v>33063</v>
      </c>
      <c r="K12" s="33">
        <f t="shared" ca="1" si="0"/>
        <v>30</v>
      </c>
      <c r="L12" s="22">
        <v>1.1684000000000001</v>
      </c>
      <c r="M12" s="32">
        <v>100</v>
      </c>
      <c r="N12" s="32">
        <v>107.5</v>
      </c>
      <c r="O12" s="32">
        <v>112</v>
      </c>
      <c r="P12" s="32"/>
      <c r="Q12" s="18">
        <v>112</v>
      </c>
      <c r="R12" s="31">
        <v>11143.4</v>
      </c>
      <c r="S12" s="65">
        <v>3</v>
      </c>
      <c r="T12" s="74">
        <v>130.86080000000001</v>
      </c>
      <c r="U12" s="71">
        <v>9</v>
      </c>
      <c r="V12"/>
      <c r="W12" s="30"/>
    </row>
    <row r="13" spans="3:23" ht="15" x14ac:dyDescent="0.25">
      <c r="C13" s="39" t="s">
        <v>37</v>
      </c>
      <c r="D13" s="49">
        <v>67.5</v>
      </c>
      <c r="E13" s="23" t="s">
        <v>78</v>
      </c>
      <c r="F13" s="38" t="s">
        <v>79</v>
      </c>
      <c r="G13" s="110">
        <v>62.7</v>
      </c>
      <c r="H13" s="107" t="s">
        <v>0</v>
      </c>
      <c r="I13" s="132" t="s">
        <v>80</v>
      </c>
      <c r="J13" s="111">
        <v>32768</v>
      </c>
      <c r="K13" s="33">
        <f t="shared" ca="1" si="0"/>
        <v>31</v>
      </c>
      <c r="L13" s="22">
        <v>1.0805</v>
      </c>
      <c r="M13" s="32">
        <v>195</v>
      </c>
      <c r="N13" s="32">
        <v>205</v>
      </c>
      <c r="O13" s="32">
        <v>210</v>
      </c>
      <c r="P13" s="32">
        <v>-215</v>
      </c>
      <c r="Q13" s="18">
        <v>210</v>
      </c>
      <c r="R13" s="112">
        <v>20937.3</v>
      </c>
      <c r="S13" s="65">
        <v>1</v>
      </c>
      <c r="T13" s="74">
        <v>226.905</v>
      </c>
      <c r="U13" s="71">
        <v>1</v>
      </c>
      <c r="V13"/>
      <c r="W13" s="30"/>
    </row>
    <row r="14" spans="3:23" ht="15" x14ac:dyDescent="0.25">
      <c r="C14" s="39" t="s">
        <v>37</v>
      </c>
      <c r="D14" s="49" t="s">
        <v>53</v>
      </c>
      <c r="E14" s="23" t="s">
        <v>65</v>
      </c>
      <c r="F14" s="38" t="s">
        <v>44</v>
      </c>
      <c r="G14" s="43">
        <v>82.1</v>
      </c>
      <c r="H14" s="107" t="s">
        <v>0</v>
      </c>
      <c r="I14" s="133" t="s">
        <v>22</v>
      </c>
      <c r="J14" s="134">
        <v>33346</v>
      </c>
      <c r="K14" s="33">
        <f ca="1">DATEDIF(J14,TODAY(),"y")</f>
        <v>29</v>
      </c>
      <c r="L14" s="22">
        <v>0.90229999999999999</v>
      </c>
      <c r="M14" s="32">
        <v>210</v>
      </c>
      <c r="N14" s="32">
        <v>225</v>
      </c>
      <c r="O14" s="32">
        <v>-235</v>
      </c>
      <c r="P14" s="32"/>
      <c r="Q14" s="18">
        <v>225</v>
      </c>
      <c r="R14" s="31">
        <v>22417.9</v>
      </c>
      <c r="S14" s="65">
        <v>1</v>
      </c>
      <c r="T14" s="74">
        <v>203.01749999999998</v>
      </c>
      <c r="U14" s="71">
        <v>3</v>
      </c>
      <c r="V14"/>
      <c r="W14" s="30"/>
    </row>
    <row r="15" spans="3:23" ht="15" x14ac:dyDescent="0.25">
      <c r="C15" s="39" t="s">
        <v>37</v>
      </c>
      <c r="D15" s="49" t="s">
        <v>53</v>
      </c>
      <c r="E15" s="23" t="s">
        <v>66</v>
      </c>
      <c r="F15" s="38" t="s">
        <v>81</v>
      </c>
      <c r="G15" s="110">
        <v>86.1</v>
      </c>
      <c r="H15" s="107" t="s">
        <v>0</v>
      </c>
      <c r="I15" s="132" t="s">
        <v>22</v>
      </c>
      <c r="J15" s="111">
        <v>31808</v>
      </c>
      <c r="K15" s="33">
        <f t="shared" ca="1" si="0"/>
        <v>33</v>
      </c>
      <c r="L15" s="22">
        <v>0.88109999999999999</v>
      </c>
      <c r="M15" s="113">
        <v>185</v>
      </c>
      <c r="N15" s="114">
        <v>-192.5</v>
      </c>
      <c r="O15" s="115">
        <v>-192.5</v>
      </c>
      <c r="P15" s="115"/>
      <c r="Q15" s="18">
        <v>185</v>
      </c>
      <c r="R15" s="116">
        <v>18413.900000000001</v>
      </c>
      <c r="S15" s="65">
        <v>2</v>
      </c>
      <c r="T15" s="74">
        <v>163.0035</v>
      </c>
      <c r="U15" s="71">
        <v>6</v>
      </c>
      <c r="V15"/>
      <c r="W15" s="30"/>
    </row>
    <row r="16" spans="3:23" ht="15" x14ac:dyDescent="0.25">
      <c r="C16" s="39" t="s">
        <v>45</v>
      </c>
      <c r="D16" s="49">
        <v>67.5</v>
      </c>
      <c r="E16" s="23" t="s">
        <v>62</v>
      </c>
      <c r="F16" s="38" t="s">
        <v>82</v>
      </c>
      <c r="G16" s="43">
        <v>64.599999999999994</v>
      </c>
      <c r="H16" s="107" t="s">
        <v>0</v>
      </c>
      <c r="I16" s="133" t="s">
        <v>103</v>
      </c>
      <c r="J16" s="134">
        <v>37384</v>
      </c>
      <c r="K16" s="33">
        <f t="shared" ca="1" si="0"/>
        <v>18</v>
      </c>
      <c r="L16" s="22">
        <v>0.8004</v>
      </c>
      <c r="M16" s="32">
        <v>-215</v>
      </c>
      <c r="N16" s="32">
        <v>-220</v>
      </c>
      <c r="O16" s="32">
        <v>220</v>
      </c>
      <c r="P16" s="32">
        <v>-230</v>
      </c>
      <c r="Q16" s="18">
        <v>220</v>
      </c>
      <c r="R16" s="31">
        <v>21935.4</v>
      </c>
      <c r="S16" s="65">
        <v>1</v>
      </c>
      <c r="T16" s="74">
        <v>176.08799999999999</v>
      </c>
      <c r="U16" s="71">
        <v>8</v>
      </c>
      <c r="V16"/>
    </row>
    <row r="17" spans="3:21" ht="15" x14ac:dyDescent="0.25">
      <c r="C17" s="39" t="s">
        <v>45</v>
      </c>
      <c r="D17" s="49">
        <v>67.5</v>
      </c>
      <c r="E17" s="23" t="s">
        <v>62</v>
      </c>
      <c r="F17" s="38" t="s">
        <v>83</v>
      </c>
      <c r="G17" s="110">
        <v>66.5</v>
      </c>
      <c r="H17" s="107" t="s">
        <v>0</v>
      </c>
      <c r="I17" s="132" t="s">
        <v>84</v>
      </c>
      <c r="J17" s="134">
        <v>36357</v>
      </c>
      <c r="K17" s="33">
        <f t="shared" ca="1" si="0"/>
        <v>21</v>
      </c>
      <c r="L17" s="22">
        <v>0.78129999999999999</v>
      </c>
      <c r="M17" s="32">
        <v>210</v>
      </c>
      <c r="N17" s="32">
        <v>220</v>
      </c>
      <c r="O17" s="32">
        <v>-230</v>
      </c>
      <c r="P17" s="32"/>
      <c r="Q17" s="18">
        <v>220</v>
      </c>
      <c r="R17" s="112">
        <v>21933.5</v>
      </c>
      <c r="S17" s="65">
        <v>2</v>
      </c>
      <c r="T17" s="74">
        <v>171.886</v>
      </c>
      <c r="U17" s="71">
        <v>10</v>
      </c>
    </row>
    <row r="18" spans="3:21" s="2" customFormat="1" ht="15" x14ac:dyDescent="0.25">
      <c r="C18" s="39" t="s">
        <v>45</v>
      </c>
      <c r="D18" s="49">
        <v>75</v>
      </c>
      <c r="E18" s="23" t="s">
        <v>65</v>
      </c>
      <c r="F18" s="38" t="s">
        <v>67</v>
      </c>
      <c r="G18" s="43">
        <v>68</v>
      </c>
      <c r="H18" s="107" t="s">
        <v>0</v>
      </c>
      <c r="I18" s="133" t="s">
        <v>22</v>
      </c>
      <c r="J18" s="134">
        <v>30928</v>
      </c>
      <c r="K18" s="33">
        <f t="shared" ca="1" si="0"/>
        <v>36</v>
      </c>
      <c r="L18" s="22">
        <v>0.76649999999999996</v>
      </c>
      <c r="M18" s="32">
        <v>265</v>
      </c>
      <c r="N18" s="32">
        <v>280</v>
      </c>
      <c r="O18" s="32">
        <v>-290</v>
      </c>
      <c r="P18" s="32"/>
      <c r="Q18" s="18">
        <v>280</v>
      </c>
      <c r="R18" s="31">
        <v>27932</v>
      </c>
      <c r="S18" s="65">
        <v>1</v>
      </c>
      <c r="T18" s="74">
        <v>214.61999999999998</v>
      </c>
      <c r="U18" s="71">
        <v>2</v>
      </c>
    </row>
    <row r="19" spans="3:21" ht="15" x14ac:dyDescent="0.25">
      <c r="C19" s="39" t="s">
        <v>45</v>
      </c>
      <c r="D19" s="49">
        <v>75</v>
      </c>
      <c r="E19" s="23" t="s">
        <v>60</v>
      </c>
      <c r="F19" s="38" t="s">
        <v>85</v>
      </c>
      <c r="G19" s="43">
        <v>72.400000000000006</v>
      </c>
      <c r="H19" s="107" t="s">
        <v>0</v>
      </c>
      <c r="I19" s="133" t="s">
        <v>72</v>
      </c>
      <c r="J19" s="134">
        <v>38096</v>
      </c>
      <c r="K19" s="33">
        <f t="shared" ca="1" si="0"/>
        <v>16</v>
      </c>
      <c r="L19" s="22">
        <v>0.73150000000000004</v>
      </c>
      <c r="M19" s="32">
        <v>155</v>
      </c>
      <c r="N19" s="32">
        <v>-165</v>
      </c>
      <c r="O19" s="32">
        <v>165</v>
      </c>
      <c r="P19" s="32"/>
      <c r="Q19" s="18">
        <v>165</v>
      </c>
      <c r="R19" s="31">
        <v>16427.599999999999</v>
      </c>
      <c r="S19" s="65">
        <v>2</v>
      </c>
      <c r="T19" s="74">
        <v>120.69750000000001</v>
      </c>
      <c r="U19" s="71">
        <v>15</v>
      </c>
    </row>
    <row r="20" spans="3:21" s="2" customFormat="1" ht="15" x14ac:dyDescent="0.25">
      <c r="C20" s="39" t="s">
        <v>45</v>
      </c>
      <c r="D20" s="49">
        <v>90</v>
      </c>
      <c r="E20" s="23" t="s">
        <v>65</v>
      </c>
      <c r="F20" s="38" t="s">
        <v>99</v>
      </c>
      <c r="G20" s="43">
        <v>86.5</v>
      </c>
      <c r="H20" s="107" t="s">
        <v>0</v>
      </c>
      <c r="I20" s="133" t="s">
        <v>104</v>
      </c>
      <c r="J20" s="134">
        <v>31761</v>
      </c>
      <c r="K20" s="33">
        <f t="shared" ca="1" si="0"/>
        <v>33</v>
      </c>
      <c r="L20" s="22">
        <v>0.65229999999999999</v>
      </c>
      <c r="M20" s="32">
        <v>-235</v>
      </c>
      <c r="N20" s="32">
        <v>-245</v>
      </c>
      <c r="O20" s="32">
        <v>255</v>
      </c>
      <c r="P20" s="32"/>
      <c r="Q20" s="18">
        <v>255</v>
      </c>
      <c r="R20" s="31">
        <v>25413.5</v>
      </c>
      <c r="S20" s="65">
        <v>1</v>
      </c>
      <c r="T20" s="74">
        <v>166.3365</v>
      </c>
      <c r="U20" s="71">
        <v>12</v>
      </c>
    </row>
    <row r="21" spans="3:21" s="2" customFormat="1" ht="15" x14ac:dyDescent="0.25">
      <c r="C21" s="39" t="s">
        <v>45</v>
      </c>
      <c r="D21" s="49">
        <v>100</v>
      </c>
      <c r="E21" s="23" t="s">
        <v>66</v>
      </c>
      <c r="F21" s="38" t="s">
        <v>86</v>
      </c>
      <c r="G21" s="43">
        <v>99</v>
      </c>
      <c r="H21" s="107" t="s">
        <v>0</v>
      </c>
      <c r="I21" s="133" t="s">
        <v>22</v>
      </c>
      <c r="J21" s="134">
        <v>33921</v>
      </c>
      <c r="K21" s="33">
        <f t="shared" ca="1" si="0"/>
        <v>27</v>
      </c>
      <c r="L21" s="22">
        <v>0.61109999999999998</v>
      </c>
      <c r="M21" s="32">
        <v>-300</v>
      </c>
      <c r="N21" s="32">
        <v>-310</v>
      </c>
      <c r="O21" s="32">
        <v>310</v>
      </c>
      <c r="P21" s="32"/>
      <c r="Q21" s="18">
        <v>310</v>
      </c>
      <c r="R21" s="31">
        <v>30901</v>
      </c>
      <c r="S21" s="65">
        <v>1</v>
      </c>
      <c r="T21" s="74">
        <v>189.441</v>
      </c>
      <c r="U21" s="71">
        <v>5</v>
      </c>
    </row>
    <row r="22" spans="3:21" s="2" customFormat="1" ht="15" x14ac:dyDescent="0.25">
      <c r="C22" s="39" t="s">
        <v>45</v>
      </c>
      <c r="D22" s="49">
        <v>100</v>
      </c>
      <c r="E22" s="23" t="s">
        <v>66</v>
      </c>
      <c r="F22" s="38" t="s">
        <v>87</v>
      </c>
      <c r="G22" s="43">
        <v>93</v>
      </c>
      <c r="H22" s="107" t="s">
        <v>0</v>
      </c>
      <c r="I22" s="133" t="s">
        <v>105</v>
      </c>
      <c r="J22" s="134">
        <v>31447</v>
      </c>
      <c r="K22" s="33">
        <f t="shared" ca="1" si="0"/>
        <v>34</v>
      </c>
      <c r="L22" s="22">
        <v>0.62819999999999998</v>
      </c>
      <c r="M22" s="32">
        <v>-270</v>
      </c>
      <c r="N22" s="32">
        <v>270</v>
      </c>
      <c r="O22" s="32">
        <v>292.5</v>
      </c>
      <c r="P22" s="32"/>
      <c r="Q22" s="18">
        <v>292.5</v>
      </c>
      <c r="R22" s="31">
        <v>29157</v>
      </c>
      <c r="S22" s="65">
        <v>2</v>
      </c>
      <c r="T22" s="74">
        <v>183.74850000000001</v>
      </c>
      <c r="U22" s="71">
        <v>7</v>
      </c>
    </row>
    <row r="23" spans="3:21" s="2" customFormat="1" ht="15" x14ac:dyDescent="0.25">
      <c r="C23" s="39" t="s">
        <v>45</v>
      </c>
      <c r="D23" s="49">
        <v>100</v>
      </c>
      <c r="E23" s="23" t="s">
        <v>62</v>
      </c>
      <c r="F23" s="38" t="s">
        <v>88</v>
      </c>
      <c r="G23" s="40">
        <v>97.5</v>
      </c>
      <c r="H23" s="107" t="s">
        <v>0</v>
      </c>
      <c r="I23" s="35" t="s">
        <v>89</v>
      </c>
      <c r="J23" s="134">
        <v>31334</v>
      </c>
      <c r="K23" s="33">
        <f t="shared" ca="1" si="0"/>
        <v>34</v>
      </c>
      <c r="L23" s="22">
        <v>0.61519999999999997</v>
      </c>
      <c r="M23" s="32">
        <v>250</v>
      </c>
      <c r="N23" s="32">
        <v>265</v>
      </c>
      <c r="O23" s="32">
        <v>280</v>
      </c>
      <c r="P23" s="32"/>
      <c r="Q23" s="18">
        <v>280</v>
      </c>
      <c r="R23" s="31">
        <v>27902.5</v>
      </c>
      <c r="S23" s="65">
        <v>3</v>
      </c>
      <c r="T23" s="74">
        <v>172.256</v>
      </c>
      <c r="U23" s="71">
        <v>9</v>
      </c>
    </row>
    <row r="24" spans="3:21" s="2" customFormat="1" ht="15" x14ac:dyDescent="0.25">
      <c r="C24" s="39" t="s">
        <v>45</v>
      </c>
      <c r="D24" s="49">
        <v>100</v>
      </c>
      <c r="E24" s="23" t="s">
        <v>60</v>
      </c>
      <c r="F24" s="38" t="s">
        <v>90</v>
      </c>
      <c r="G24" s="40">
        <v>97.3</v>
      </c>
      <c r="H24" s="107" t="s">
        <v>0</v>
      </c>
      <c r="I24" s="35" t="s">
        <v>106</v>
      </c>
      <c r="J24" s="134">
        <v>33970</v>
      </c>
      <c r="K24" s="33">
        <f t="shared" ca="1" si="0"/>
        <v>27</v>
      </c>
      <c r="L24" s="22">
        <v>0.61550000000000005</v>
      </c>
      <c r="M24" s="32">
        <v>-350</v>
      </c>
      <c r="N24" s="32">
        <v>-350</v>
      </c>
      <c r="O24" s="32">
        <v>-350</v>
      </c>
      <c r="P24" s="32"/>
      <c r="Q24" s="18">
        <v>0</v>
      </c>
      <c r="R24" s="31">
        <v>-97.3</v>
      </c>
      <c r="S24" s="65" t="s">
        <v>1</v>
      </c>
      <c r="T24" s="74" t="s">
        <v>1</v>
      </c>
      <c r="U24" s="71" t="s">
        <v>1</v>
      </c>
    </row>
    <row r="25" spans="3:21" s="2" customFormat="1" ht="15" x14ac:dyDescent="0.25">
      <c r="C25" s="39" t="s">
        <v>45</v>
      </c>
      <c r="D25" s="49">
        <v>110</v>
      </c>
      <c r="E25" s="23" t="s">
        <v>66</v>
      </c>
      <c r="F25" s="38" t="s">
        <v>91</v>
      </c>
      <c r="G25" s="40">
        <v>107.7</v>
      </c>
      <c r="H25" s="107" t="s">
        <v>0</v>
      </c>
      <c r="I25" s="35" t="s">
        <v>92</v>
      </c>
      <c r="J25" s="134">
        <v>29018</v>
      </c>
      <c r="K25" s="33">
        <f t="shared" ca="1" si="0"/>
        <v>41</v>
      </c>
      <c r="L25" s="22">
        <v>0.59279999999999999</v>
      </c>
      <c r="M25" s="32">
        <v>310</v>
      </c>
      <c r="N25" s="32">
        <v>330</v>
      </c>
      <c r="O25" s="32">
        <v>-340</v>
      </c>
      <c r="P25" s="32"/>
      <c r="Q25" s="18">
        <v>330</v>
      </c>
      <c r="R25" s="31">
        <v>32892.300000000003</v>
      </c>
      <c r="S25" s="65">
        <v>1</v>
      </c>
      <c r="T25" s="74">
        <v>195.624</v>
      </c>
      <c r="U25" s="71">
        <v>4</v>
      </c>
    </row>
    <row r="26" spans="3:21" s="2" customFormat="1" ht="15" x14ac:dyDescent="0.25">
      <c r="C26" s="39" t="s">
        <v>45</v>
      </c>
      <c r="D26" s="49">
        <v>110</v>
      </c>
      <c r="E26" s="23" t="s">
        <v>66</v>
      </c>
      <c r="F26" s="38" t="s">
        <v>93</v>
      </c>
      <c r="G26" s="40">
        <v>105.3</v>
      </c>
      <c r="H26" s="107" t="s">
        <v>0</v>
      </c>
      <c r="I26" s="35" t="s">
        <v>22</v>
      </c>
      <c r="J26" s="134">
        <v>31130</v>
      </c>
      <c r="K26" s="33">
        <f t="shared" ca="1" si="0"/>
        <v>35</v>
      </c>
      <c r="L26" s="22">
        <v>0.59699999999999998</v>
      </c>
      <c r="M26" s="32">
        <v>310</v>
      </c>
      <c r="N26" s="32">
        <v>-320</v>
      </c>
      <c r="O26" s="32">
        <v>-330</v>
      </c>
      <c r="P26" s="32"/>
      <c r="Q26" s="19">
        <v>310</v>
      </c>
      <c r="R26" s="20">
        <v>30894.7</v>
      </c>
      <c r="S26" s="65">
        <v>2</v>
      </c>
      <c r="T26" s="74">
        <v>185.07</v>
      </c>
      <c r="U26" s="71">
        <v>6</v>
      </c>
    </row>
    <row r="27" spans="3:21" s="2" customFormat="1" ht="15" x14ac:dyDescent="0.25">
      <c r="C27" s="39" t="s">
        <v>45</v>
      </c>
      <c r="D27" s="90">
        <v>110</v>
      </c>
      <c r="E27" s="23" t="s">
        <v>60</v>
      </c>
      <c r="F27" s="97" t="s">
        <v>94</v>
      </c>
      <c r="G27" s="40">
        <v>102.5</v>
      </c>
      <c r="H27" s="107" t="s">
        <v>0</v>
      </c>
      <c r="I27" s="25" t="s">
        <v>22</v>
      </c>
      <c r="J27" s="135">
        <v>32666</v>
      </c>
      <c r="K27" s="33">
        <f t="shared" ca="1" si="0"/>
        <v>31</v>
      </c>
      <c r="L27" s="22">
        <v>0.60299999999999998</v>
      </c>
      <c r="M27" s="98">
        <v>240</v>
      </c>
      <c r="N27" s="98">
        <v>250</v>
      </c>
      <c r="O27" s="98">
        <v>260</v>
      </c>
      <c r="P27" s="98"/>
      <c r="Q27" s="19">
        <v>260</v>
      </c>
      <c r="R27" s="20">
        <v>25897.5</v>
      </c>
      <c r="S27" s="65">
        <v>3</v>
      </c>
      <c r="T27" s="74">
        <v>156.78</v>
      </c>
      <c r="U27" s="71">
        <v>13</v>
      </c>
    </row>
    <row r="28" spans="3:21" s="2" customFormat="1" ht="15" x14ac:dyDescent="0.25">
      <c r="C28" s="29" t="s">
        <v>45</v>
      </c>
      <c r="D28" s="90">
        <v>110</v>
      </c>
      <c r="E28" s="23" t="s">
        <v>60</v>
      </c>
      <c r="F28" s="97" t="s">
        <v>95</v>
      </c>
      <c r="G28" s="40">
        <v>108.9</v>
      </c>
      <c r="H28" s="107" t="s">
        <v>0</v>
      </c>
      <c r="I28" s="25" t="s">
        <v>22</v>
      </c>
      <c r="J28" s="135">
        <v>31260</v>
      </c>
      <c r="K28" s="33">
        <f t="shared" ca="1" si="0"/>
        <v>35</v>
      </c>
      <c r="L28" s="22">
        <v>0.5907</v>
      </c>
      <c r="M28" s="98">
        <v>230</v>
      </c>
      <c r="N28" s="98">
        <v>250</v>
      </c>
      <c r="O28" s="98">
        <v>260</v>
      </c>
      <c r="P28" s="98"/>
      <c r="Q28" s="19">
        <v>260</v>
      </c>
      <c r="R28" s="20">
        <v>25891.1</v>
      </c>
      <c r="S28" s="65">
        <v>4</v>
      </c>
      <c r="T28" s="74">
        <v>153.58199999999999</v>
      </c>
      <c r="U28" s="71">
        <v>14</v>
      </c>
    </row>
    <row r="29" spans="3:21" s="2" customFormat="1" ht="15" x14ac:dyDescent="0.25">
      <c r="C29" s="29" t="s">
        <v>45</v>
      </c>
      <c r="D29" s="90">
        <v>125</v>
      </c>
      <c r="E29" s="23" t="s">
        <v>66</v>
      </c>
      <c r="F29" s="97" t="s">
        <v>96</v>
      </c>
      <c r="G29" s="40">
        <v>115.5</v>
      </c>
      <c r="H29" s="107" t="s">
        <v>0</v>
      </c>
      <c r="I29" s="25" t="s">
        <v>107</v>
      </c>
      <c r="J29" s="135">
        <v>35691</v>
      </c>
      <c r="K29" s="33">
        <f t="shared" ca="1" si="0"/>
        <v>23</v>
      </c>
      <c r="L29" s="22">
        <v>0.58050000000000002</v>
      </c>
      <c r="M29" s="98">
        <v>-350</v>
      </c>
      <c r="N29" s="98">
        <v>350</v>
      </c>
      <c r="O29" s="98">
        <v>-370</v>
      </c>
      <c r="P29" s="98">
        <v>-381</v>
      </c>
      <c r="Q29" s="19">
        <v>350</v>
      </c>
      <c r="R29" s="20">
        <v>34884.5</v>
      </c>
      <c r="S29" s="71">
        <v>1</v>
      </c>
      <c r="T29" s="74">
        <v>203.17500000000001</v>
      </c>
      <c r="U29" s="71">
        <v>3</v>
      </c>
    </row>
    <row r="30" spans="3:21" s="2" customFormat="1" ht="15" x14ac:dyDescent="0.25">
      <c r="C30" s="29" t="s">
        <v>45</v>
      </c>
      <c r="D30" s="90">
        <v>125</v>
      </c>
      <c r="E30" s="23" t="s">
        <v>62</v>
      </c>
      <c r="F30" s="97" t="s">
        <v>97</v>
      </c>
      <c r="G30" s="40">
        <v>121</v>
      </c>
      <c r="H30" s="107" t="s">
        <v>0</v>
      </c>
      <c r="I30" s="25" t="s">
        <v>22</v>
      </c>
      <c r="J30" s="135">
        <v>35973</v>
      </c>
      <c r="K30" s="33">
        <f t="shared" ca="1" si="0"/>
        <v>22</v>
      </c>
      <c r="L30" s="22">
        <v>0.57379999999999998</v>
      </c>
      <c r="M30" s="98">
        <v>-270</v>
      </c>
      <c r="N30" s="98">
        <v>290</v>
      </c>
      <c r="O30" s="98">
        <v>-315</v>
      </c>
      <c r="P30" s="98">
        <v>-315</v>
      </c>
      <c r="Q30" s="19">
        <v>290</v>
      </c>
      <c r="R30" s="20">
        <v>28879</v>
      </c>
      <c r="S30" s="71">
        <v>2</v>
      </c>
      <c r="T30" s="74">
        <v>166.40199999999999</v>
      </c>
      <c r="U30" s="71">
        <v>11</v>
      </c>
    </row>
    <row r="31" spans="3:21" s="2" customFormat="1" ht="15" x14ac:dyDescent="0.25">
      <c r="C31" s="29" t="s">
        <v>45</v>
      </c>
      <c r="D31" s="90" t="s">
        <v>98</v>
      </c>
      <c r="E31" s="23" t="s">
        <v>65</v>
      </c>
      <c r="F31" s="97" t="s">
        <v>100</v>
      </c>
      <c r="G31" s="40">
        <v>128.4</v>
      </c>
      <c r="H31" s="108" t="s">
        <v>0</v>
      </c>
      <c r="I31" s="25" t="s">
        <v>22</v>
      </c>
      <c r="J31" s="135">
        <v>32083</v>
      </c>
      <c r="K31" s="86">
        <f t="shared" ca="1" si="0"/>
        <v>32</v>
      </c>
      <c r="L31" s="22">
        <v>0.56699999999999995</v>
      </c>
      <c r="M31" s="98">
        <v>360</v>
      </c>
      <c r="N31" s="98">
        <v>-375</v>
      </c>
      <c r="O31" s="98">
        <v>390</v>
      </c>
      <c r="P31" s="98"/>
      <c r="Q31" s="19">
        <v>390</v>
      </c>
      <c r="R31" s="20">
        <v>38871.599999999999</v>
      </c>
      <c r="S31" s="71">
        <v>1</v>
      </c>
      <c r="T31" s="74">
        <v>221.12999999999997</v>
      </c>
      <c r="U31" s="71">
        <v>1</v>
      </c>
    </row>
    <row r="32" spans="3:21" s="2" customFormat="1" x14ac:dyDescent="0.2">
      <c r="E32" s="8"/>
      <c r="F32" s="7"/>
      <c r="H32" s="6"/>
      <c r="M32" s="5"/>
      <c r="N32" s="10"/>
      <c r="O32" s="10"/>
      <c r="P32" s="10"/>
      <c r="Q32" s="10"/>
      <c r="R32" s="10"/>
      <c r="S32" s="66"/>
      <c r="T32" s="75"/>
      <c r="U32" s="66"/>
    </row>
    <row r="33" spans="3:21" s="2" customFormat="1" x14ac:dyDescent="0.2">
      <c r="C33" s="8"/>
      <c r="E33" s="8"/>
      <c r="F33" s="7"/>
      <c r="H33" s="6"/>
      <c r="M33" s="5"/>
      <c r="N33" s="4"/>
      <c r="O33" s="4"/>
      <c r="P33" s="4"/>
      <c r="Q33" s="4"/>
      <c r="R33" s="4"/>
      <c r="S33" s="67"/>
      <c r="T33" s="75"/>
      <c r="U33" s="66"/>
    </row>
    <row r="34" spans="3:21" s="2" customFormat="1" x14ac:dyDescent="0.2">
      <c r="C34" s="8"/>
      <c r="E34" s="8"/>
      <c r="F34" s="7"/>
      <c r="H34" s="6"/>
      <c r="M34" s="5"/>
      <c r="N34" s="4"/>
      <c r="O34" s="4"/>
      <c r="P34" s="4"/>
      <c r="Q34" s="10"/>
      <c r="R34" s="10"/>
      <c r="S34" s="66"/>
      <c r="T34" s="75"/>
      <c r="U34" s="66"/>
    </row>
    <row r="35" spans="3:21" s="2" customFormat="1" x14ac:dyDescent="0.2">
      <c r="C35" s="8"/>
      <c r="E35" s="8"/>
      <c r="F35" s="7"/>
      <c r="H35" s="6"/>
      <c r="M35" s="5"/>
      <c r="N35" s="10"/>
      <c r="O35" s="10"/>
      <c r="P35" s="10"/>
      <c r="Q35" s="4"/>
      <c r="R35" s="4"/>
      <c r="S35" s="67"/>
      <c r="T35" s="75"/>
      <c r="U35" s="66"/>
    </row>
    <row r="36" spans="3:21" s="2" customFormat="1" x14ac:dyDescent="0.2">
      <c r="C36" s="8"/>
      <c r="E36" s="8"/>
      <c r="F36" s="7"/>
      <c r="H36" s="6"/>
      <c r="M36" s="5"/>
      <c r="N36" s="4"/>
      <c r="O36" s="10"/>
      <c r="P36" s="10"/>
      <c r="Q36" s="10"/>
      <c r="R36" s="10"/>
      <c r="S36" s="66"/>
      <c r="T36" s="75"/>
      <c r="U36" s="66"/>
    </row>
    <row r="37" spans="3:21" s="2" customFormat="1" x14ac:dyDescent="0.2">
      <c r="C37" s="8"/>
      <c r="E37" s="8"/>
      <c r="F37" s="7"/>
      <c r="H37" s="6"/>
      <c r="M37" s="5"/>
      <c r="N37" s="10"/>
      <c r="O37" s="10"/>
      <c r="P37" s="10"/>
      <c r="Q37" s="4"/>
      <c r="R37" s="4"/>
      <c r="S37" s="67"/>
      <c r="T37" s="75"/>
      <c r="U37" s="66"/>
    </row>
    <row r="38" spans="3:21" s="2" customFormat="1" x14ac:dyDescent="0.2">
      <c r="C38" s="8"/>
      <c r="E38" s="8"/>
      <c r="F38" s="7"/>
      <c r="H38" s="6"/>
      <c r="M38" s="5"/>
      <c r="N38" s="4"/>
      <c r="O38" s="4"/>
      <c r="P38" s="4"/>
      <c r="Q38" s="4"/>
      <c r="R38" s="4"/>
      <c r="S38" s="67"/>
      <c r="T38" s="75"/>
      <c r="U38" s="66"/>
    </row>
    <row r="39" spans="3:21" s="2" customFormat="1" x14ac:dyDescent="0.2">
      <c r="C39" s="8"/>
      <c r="E39" s="8"/>
      <c r="F39" s="7"/>
      <c r="H39" s="6"/>
      <c r="M39" s="5"/>
      <c r="N39" s="4"/>
      <c r="O39" s="4"/>
      <c r="P39" s="4"/>
      <c r="Q39" s="4"/>
      <c r="R39" s="4"/>
      <c r="S39" s="67"/>
      <c r="T39" s="75"/>
      <c r="U39" s="66"/>
    </row>
    <row r="40" spans="3:21" s="2" customFormat="1" x14ac:dyDescent="0.2">
      <c r="C40" s="8"/>
      <c r="E40" s="8"/>
      <c r="F40" s="7"/>
      <c r="H40" s="6"/>
      <c r="M40" s="5"/>
      <c r="N40" s="10"/>
      <c r="O40" s="4"/>
      <c r="P40" s="4"/>
      <c r="Q40" s="4"/>
      <c r="R40" s="4"/>
      <c r="S40" s="67"/>
      <c r="T40" s="75"/>
      <c r="U40" s="66"/>
    </row>
    <row r="41" spans="3:21" s="2" customFormat="1" x14ac:dyDescent="0.2">
      <c r="C41" s="8"/>
      <c r="E41" s="8"/>
      <c r="F41" s="7"/>
      <c r="H41" s="6"/>
      <c r="M41" s="5"/>
      <c r="N41" s="4"/>
      <c r="O41" s="4"/>
      <c r="P41" s="4"/>
      <c r="Q41" s="4"/>
      <c r="R41" s="4"/>
      <c r="S41" s="67"/>
      <c r="T41" s="75"/>
      <c r="U41" s="66"/>
    </row>
    <row r="42" spans="3:21" s="2" customFormat="1" x14ac:dyDescent="0.2">
      <c r="E42" s="8"/>
      <c r="F42" s="7"/>
      <c r="H42" s="6"/>
      <c r="M42" s="5"/>
      <c r="S42" s="66"/>
      <c r="T42" s="76"/>
      <c r="U42" s="66"/>
    </row>
    <row r="43" spans="3:21" s="2" customFormat="1" x14ac:dyDescent="0.2">
      <c r="C43" s="8"/>
      <c r="E43" s="8"/>
      <c r="F43" s="7"/>
      <c r="G43" s="16"/>
      <c r="H43" s="17"/>
      <c r="I43" s="16"/>
      <c r="J43" s="16"/>
      <c r="K43" s="16"/>
      <c r="L43" s="16"/>
      <c r="M43" s="15"/>
      <c r="N43" s="13"/>
      <c r="O43" s="13"/>
      <c r="P43" s="13"/>
      <c r="Q43" s="14"/>
      <c r="R43" s="14"/>
      <c r="S43" s="68"/>
      <c r="T43" s="75"/>
      <c r="U43" s="66"/>
    </row>
    <row r="44" spans="3:21" s="2" customFormat="1" x14ac:dyDescent="0.2">
      <c r="C44" s="8"/>
      <c r="E44" s="8"/>
      <c r="F44" s="7"/>
      <c r="H44" s="6"/>
      <c r="M44" s="5"/>
      <c r="N44" s="10"/>
      <c r="O44" s="10"/>
      <c r="P44" s="10"/>
      <c r="Q44" s="10"/>
      <c r="R44" s="10"/>
      <c r="S44" s="66"/>
      <c r="T44" s="75"/>
      <c r="U44" s="66"/>
    </row>
    <row r="45" spans="3:21" s="2" customFormat="1" x14ac:dyDescent="0.2">
      <c r="C45" s="8"/>
      <c r="E45" s="8"/>
      <c r="F45" s="7"/>
      <c r="H45" s="6"/>
      <c r="M45" s="5"/>
      <c r="N45" s="13"/>
      <c r="O45" s="10"/>
      <c r="P45" s="10"/>
      <c r="Q45" s="10"/>
      <c r="R45" s="10"/>
      <c r="S45" s="66"/>
      <c r="T45" s="75"/>
      <c r="U45" s="66"/>
    </row>
    <row r="46" spans="3:21" s="2" customFormat="1" x14ac:dyDescent="0.2">
      <c r="C46" s="8"/>
      <c r="E46" s="8"/>
      <c r="F46" s="7"/>
      <c r="H46" s="6"/>
      <c r="M46" s="5"/>
      <c r="N46" s="10"/>
      <c r="O46" s="10"/>
      <c r="P46" s="10"/>
      <c r="Q46" s="10"/>
      <c r="R46" s="10"/>
      <c r="S46" s="66"/>
      <c r="T46" s="75"/>
      <c r="U46" s="66"/>
    </row>
    <row r="47" spans="3:21" s="2" customFormat="1" x14ac:dyDescent="0.2">
      <c r="C47" s="8"/>
      <c r="E47" s="8"/>
      <c r="F47" s="7"/>
      <c r="H47" s="6"/>
      <c r="M47" s="5"/>
      <c r="N47" s="12"/>
      <c r="O47" s="12"/>
      <c r="P47" s="12"/>
      <c r="Q47" s="10"/>
      <c r="R47" s="10"/>
      <c r="S47" s="66"/>
      <c r="T47" s="75"/>
      <c r="U47" s="66"/>
    </row>
    <row r="48" spans="3:21" s="2" customFormat="1" x14ac:dyDescent="0.2">
      <c r="C48" s="8"/>
      <c r="E48" s="8"/>
      <c r="F48" s="7"/>
      <c r="H48" s="6"/>
      <c r="M48" s="5"/>
      <c r="N48" s="12"/>
      <c r="O48" s="10"/>
      <c r="P48" s="10"/>
      <c r="Q48" s="12"/>
      <c r="R48" s="12"/>
      <c r="S48" s="69"/>
      <c r="T48" s="75"/>
      <c r="U48" s="66"/>
    </row>
    <row r="49" spans="1:21" s="2" customFormat="1" x14ac:dyDescent="0.2">
      <c r="C49" s="8"/>
      <c r="E49" s="8"/>
      <c r="F49" s="7"/>
      <c r="H49" s="6"/>
      <c r="M49" s="5"/>
      <c r="N49" s="12"/>
      <c r="O49" s="10"/>
      <c r="P49" s="10"/>
      <c r="Q49" s="12"/>
      <c r="R49" s="12"/>
      <c r="S49" s="69"/>
      <c r="T49" s="75"/>
      <c r="U49" s="66"/>
    </row>
    <row r="50" spans="1:21" s="2" customFormat="1" x14ac:dyDescent="0.2">
      <c r="C50" s="8"/>
      <c r="E50" s="8"/>
      <c r="F50" s="7"/>
      <c r="H50" s="6"/>
      <c r="M50" s="5"/>
      <c r="N50" s="10"/>
      <c r="O50" s="10"/>
      <c r="P50" s="10"/>
      <c r="Q50" s="10"/>
      <c r="R50" s="10"/>
      <c r="S50" s="66"/>
      <c r="T50" s="75"/>
      <c r="U50" s="66"/>
    </row>
    <row r="51" spans="1:21" s="2" customFormat="1" x14ac:dyDescent="0.2">
      <c r="C51" s="8"/>
      <c r="E51" s="8"/>
      <c r="F51" s="7"/>
      <c r="H51" s="6"/>
      <c r="M51" s="5"/>
      <c r="N51" s="12"/>
      <c r="O51" s="12"/>
      <c r="P51" s="12"/>
      <c r="Q51" s="10"/>
      <c r="R51" s="10"/>
      <c r="S51" s="66"/>
      <c r="T51" s="75"/>
      <c r="U51" s="66"/>
    </row>
    <row r="52" spans="1:21" s="2" customFormat="1" x14ac:dyDescent="0.2">
      <c r="C52" s="8"/>
      <c r="E52" s="8"/>
      <c r="F52" s="7"/>
      <c r="H52" s="6"/>
      <c r="M52" s="5"/>
      <c r="N52" s="12"/>
      <c r="O52" s="10"/>
      <c r="P52" s="10"/>
      <c r="Q52" s="10"/>
      <c r="R52" s="10"/>
      <c r="S52" s="66"/>
      <c r="T52" s="75"/>
      <c r="U52" s="66"/>
    </row>
    <row r="53" spans="1:21" s="2" customFormat="1" x14ac:dyDescent="0.2">
      <c r="C53" s="8"/>
      <c r="E53" s="8"/>
      <c r="F53" s="7"/>
      <c r="H53" s="6"/>
      <c r="M53" s="5"/>
      <c r="N53" s="12"/>
      <c r="O53" s="12"/>
      <c r="P53" s="12"/>
      <c r="Q53" s="12"/>
      <c r="R53" s="12"/>
      <c r="S53" s="69"/>
      <c r="T53" s="75"/>
      <c r="U53" s="66"/>
    </row>
    <row r="54" spans="1:21" s="2" customFormat="1" x14ac:dyDescent="0.2">
      <c r="C54" s="8"/>
      <c r="E54" s="8"/>
      <c r="F54" s="7"/>
      <c r="H54" s="6"/>
      <c r="M54" s="5"/>
      <c r="N54" s="10"/>
      <c r="O54" s="10"/>
      <c r="P54" s="10"/>
      <c r="Q54" s="10"/>
      <c r="R54" s="10"/>
      <c r="S54" s="66"/>
      <c r="T54" s="75"/>
      <c r="U54" s="66"/>
    </row>
    <row r="55" spans="1:21" s="2" customFormat="1" x14ac:dyDescent="0.2">
      <c r="C55" s="8"/>
      <c r="E55" s="8"/>
      <c r="F55" s="7"/>
      <c r="H55" s="6"/>
      <c r="M55" s="5"/>
      <c r="N55" s="10"/>
      <c r="O55" s="10"/>
      <c r="P55" s="10"/>
      <c r="Q55" s="10"/>
      <c r="R55" s="10"/>
      <c r="S55" s="66"/>
      <c r="T55" s="75"/>
      <c r="U55" s="66"/>
    </row>
    <row r="56" spans="1:21" s="2" customFormat="1" x14ac:dyDescent="0.2">
      <c r="E56" s="8"/>
      <c r="F56" s="7"/>
      <c r="H56" s="6"/>
      <c r="M56" s="5"/>
      <c r="S56" s="66"/>
      <c r="T56" s="76"/>
      <c r="U56" s="66"/>
    </row>
    <row r="57" spans="1:21" s="2" customFormat="1" x14ac:dyDescent="0.2">
      <c r="C57" s="8"/>
      <c r="E57" s="8"/>
      <c r="F57" s="7"/>
      <c r="H57" s="6"/>
      <c r="M57" s="5"/>
      <c r="N57" s="4"/>
      <c r="O57" s="10"/>
      <c r="P57" s="10"/>
      <c r="Q57" s="4"/>
      <c r="R57" s="4"/>
      <c r="S57" s="67"/>
      <c r="T57" s="75"/>
      <c r="U57" s="66"/>
    </row>
    <row r="58" spans="1:21" s="2" customFormat="1" x14ac:dyDescent="0.2">
      <c r="C58" s="8"/>
      <c r="E58" s="8"/>
      <c r="F58" s="7"/>
      <c r="H58" s="6"/>
      <c r="M58" s="5"/>
      <c r="N58" s="10"/>
      <c r="O58" s="4"/>
      <c r="P58" s="4"/>
      <c r="Q58" s="4"/>
      <c r="R58" s="4"/>
      <c r="S58" s="67"/>
      <c r="T58" s="75"/>
      <c r="U58" s="66"/>
    </row>
    <row r="59" spans="1:21" s="2" customFormat="1" x14ac:dyDescent="0.2">
      <c r="C59" s="8"/>
      <c r="E59" s="8"/>
      <c r="F59" s="7"/>
      <c r="H59" s="6"/>
      <c r="M59" s="5"/>
      <c r="N59" s="10"/>
      <c r="O59" s="4"/>
      <c r="P59" s="4"/>
      <c r="Q59" s="4"/>
      <c r="R59" s="4"/>
      <c r="S59" s="67"/>
      <c r="T59" s="75"/>
      <c r="U59" s="66"/>
    </row>
    <row r="60" spans="1:21" x14ac:dyDescent="0.2">
      <c r="A60" s="2"/>
      <c r="B60" s="2"/>
      <c r="C60" s="8"/>
      <c r="D60" s="2"/>
      <c r="E60" s="8"/>
      <c r="F60" s="7"/>
      <c r="G60" s="2"/>
      <c r="H60" s="6"/>
      <c r="I60" s="2"/>
      <c r="J60" s="2"/>
      <c r="K60" s="2"/>
      <c r="L60" s="2"/>
      <c r="M60" s="5"/>
      <c r="N60" s="10"/>
      <c r="O60" s="4"/>
      <c r="P60" s="4"/>
      <c r="Q60" s="4"/>
      <c r="R60" s="4"/>
      <c r="S60" s="67"/>
      <c r="T60" s="75"/>
    </row>
    <row r="61" spans="1:21" x14ac:dyDescent="0.2">
      <c r="A61" s="2"/>
      <c r="B61" s="2"/>
      <c r="C61" s="8"/>
      <c r="D61" s="2"/>
      <c r="E61" s="8"/>
      <c r="F61" s="7"/>
      <c r="G61" s="2"/>
      <c r="H61" s="6"/>
      <c r="I61" s="2"/>
      <c r="J61" s="2"/>
      <c r="K61" s="2"/>
      <c r="L61" s="2"/>
      <c r="M61" s="5"/>
      <c r="N61" s="4"/>
      <c r="O61" s="4"/>
      <c r="P61" s="4"/>
      <c r="Q61" s="4"/>
      <c r="R61" s="4"/>
      <c r="S61" s="67"/>
      <c r="T61" s="75"/>
    </row>
    <row r="62" spans="1:21" x14ac:dyDescent="0.2">
      <c r="A62" s="2"/>
      <c r="B62" s="2"/>
      <c r="C62" s="8"/>
      <c r="D62" s="2"/>
      <c r="E62" s="8"/>
      <c r="F62" s="7"/>
      <c r="G62" s="2"/>
      <c r="H62" s="6"/>
      <c r="I62" s="2"/>
      <c r="J62" s="2"/>
      <c r="K62" s="2"/>
      <c r="L62" s="2"/>
      <c r="M62" s="5"/>
      <c r="N62" s="10"/>
      <c r="O62" s="4"/>
      <c r="P62" s="4"/>
      <c r="Q62" s="4"/>
      <c r="R62" s="4"/>
      <c r="S62" s="67"/>
      <c r="T62" s="75"/>
    </row>
    <row r="63" spans="1:21" x14ac:dyDescent="0.2">
      <c r="A63" s="2"/>
      <c r="B63" s="2"/>
      <c r="C63" s="8"/>
      <c r="D63" s="2"/>
      <c r="E63" s="8"/>
      <c r="F63" s="7"/>
      <c r="G63" s="2"/>
      <c r="H63" s="6"/>
      <c r="I63" s="2"/>
      <c r="J63" s="2"/>
      <c r="K63" s="2"/>
      <c r="L63" s="2"/>
      <c r="M63" s="5"/>
      <c r="N63" s="4"/>
      <c r="O63" s="4"/>
      <c r="P63" s="4"/>
      <c r="Q63" s="10"/>
      <c r="R63" s="10"/>
      <c r="S63" s="66"/>
      <c r="T63" s="75"/>
    </row>
    <row r="64" spans="1:21" x14ac:dyDescent="0.2">
      <c r="A64" s="2"/>
      <c r="B64" s="2"/>
      <c r="C64" s="8"/>
      <c r="D64" s="2"/>
      <c r="E64" s="8"/>
      <c r="F64" s="7"/>
      <c r="G64" s="2"/>
      <c r="H64" s="6"/>
      <c r="I64" s="2"/>
      <c r="J64" s="2"/>
      <c r="K64" s="2"/>
      <c r="L64" s="2"/>
      <c r="M64" s="5"/>
      <c r="N64" s="4"/>
      <c r="O64" s="4"/>
      <c r="P64" s="4"/>
      <c r="Q64" s="10"/>
      <c r="R64" s="10"/>
      <c r="S64" s="66"/>
      <c r="T64" s="75"/>
    </row>
    <row r="65" spans="1:20" x14ac:dyDescent="0.2">
      <c r="A65" s="2"/>
      <c r="B65" s="2"/>
      <c r="C65" s="8"/>
      <c r="D65" s="2"/>
      <c r="E65" s="8"/>
      <c r="F65" s="7"/>
      <c r="G65" s="2"/>
      <c r="H65" s="6"/>
      <c r="I65" s="2"/>
      <c r="J65" s="2"/>
      <c r="K65" s="2"/>
      <c r="L65" s="2"/>
      <c r="M65" s="5"/>
      <c r="N65" s="10"/>
      <c r="O65" s="4"/>
      <c r="P65" s="4"/>
      <c r="Q65" s="4"/>
      <c r="R65" s="4"/>
      <c r="S65" s="67"/>
      <c r="T65" s="75"/>
    </row>
    <row r="66" spans="1:20" x14ac:dyDescent="0.2">
      <c r="A66" s="2"/>
      <c r="B66" s="2"/>
      <c r="C66" s="8"/>
      <c r="D66" s="2"/>
      <c r="E66" s="8"/>
      <c r="F66" s="7"/>
      <c r="G66" s="2"/>
      <c r="H66" s="6"/>
      <c r="I66" s="2"/>
      <c r="J66" s="2"/>
      <c r="K66" s="2"/>
      <c r="L66" s="2"/>
      <c r="M66" s="5"/>
      <c r="N66" s="4"/>
      <c r="O66" s="4"/>
      <c r="P66" s="4"/>
      <c r="Q66" s="4"/>
      <c r="R66" s="4"/>
      <c r="S66" s="67"/>
      <c r="T66" s="75"/>
    </row>
    <row r="67" spans="1:20" x14ac:dyDescent="0.2">
      <c r="A67" s="2"/>
      <c r="B67" s="2"/>
      <c r="C67" s="8"/>
      <c r="D67" s="2"/>
      <c r="E67" s="8"/>
      <c r="F67" s="7"/>
      <c r="G67" s="2"/>
      <c r="H67" s="6"/>
      <c r="I67" s="2"/>
      <c r="J67" s="2"/>
      <c r="K67" s="2"/>
      <c r="L67" s="2"/>
      <c r="M67" s="5"/>
      <c r="N67" s="4"/>
      <c r="O67" s="4"/>
      <c r="P67" s="4"/>
      <c r="Q67" s="4"/>
      <c r="R67" s="4"/>
      <c r="S67" s="67"/>
      <c r="T67" s="75"/>
    </row>
    <row r="68" spans="1:20" x14ac:dyDescent="0.2">
      <c r="A68" s="2"/>
      <c r="B68" s="2"/>
      <c r="C68" s="8"/>
      <c r="D68" s="2"/>
      <c r="E68" s="8"/>
      <c r="F68" s="7"/>
      <c r="G68" s="2"/>
      <c r="H68" s="6"/>
      <c r="I68" s="2"/>
      <c r="J68" s="2"/>
      <c r="K68" s="2"/>
      <c r="L68" s="2"/>
      <c r="M68" s="5"/>
      <c r="N68" s="10"/>
      <c r="O68" s="10"/>
      <c r="P68" s="10"/>
      <c r="Q68" s="10"/>
      <c r="R68" s="10"/>
      <c r="S68" s="66"/>
      <c r="T68" s="77"/>
    </row>
    <row r="69" spans="1:20" x14ac:dyDescent="0.2">
      <c r="A69" s="2"/>
      <c r="B69" s="2"/>
      <c r="C69" s="8"/>
      <c r="D69" s="2"/>
      <c r="E69" s="8"/>
      <c r="F69" s="7"/>
      <c r="G69" s="2"/>
      <c r="H69" s="6"/>
      <c r="I69" s="2"/>
      <c r="J69" s="2"/>
      <c r="K69" s="2"/>
      <c r="L69" s="2"/>
      <c r="M69" s="5"/>
      <c r="N69" s="4"/>
      <c r="O69" s="4"/>
      <c r="P69" s="4"/>
      <c r="Q69" s="4"/>
      <c r="R69" s="4"/>
      <c r="S69" s="67"/>
      <c r="T69" s="75"/>
    </row>
    <row r="70" spans="1:20" x14ac:dyDescent="0.2">
      <c r="A70" s="2"/>
      <c r="B70" s="2"/>
      <c r="C70" s="8"/>
      <c r="D70" s="2"/>
      <c r="E70" s="8"/>
      <c r="F70" s="7"/>
      <c r="G70" s="2"/>
      <c r="H70" s="6"/>
      <c r="I70" s="2"/>
      <c r="J70" s="2"/>
      <c r="K70" s="2"/>
      <c r="L70" s="2"/>
      <c r="M70" s="5"/>
      <c r="N70" s="4"/>
      <c r="O70" s="4"/>
      <c r="P70" s="4"/>
      <c r="Q70" s="4"/>
      <c r="R70" s="4"/>
      <c r="S70" s="67"/>
      <c r="T70" s="75"/>
    </row>
    <row r="71" spans="1:2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6"/>
      <c r="T71" s="78"/>
    </row>
    <row r="72" spans="1:2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66"/>
      <c r="T72" s="78"/>
    </row>
  </sheetData>
  <sortState ref="C7:U16">
    <sortCondition ref="C7:C16"/>
    <sortCondition ref="G7:G16"/>
    <sortCondition ref="R7:R16"/>
  </sortState>
  <mergeCells count="1">
    <mergeCell ref="C5:K5"/>
  </mergeCells>
  <conditionalFormatting sqref="C7:U8 C29:F31 L29:L31 Q29:Q31 S29:U31 C9:G28 I9:U9 H9:H31 I10:J28 L10:U28 K10:K31">
    <cfRule type="expression" dxfId="25" priority="1" stopIfTrue="1">
      <formula>$C7="ж"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72"/>
  <sheetViews>
    <sheetView topLeftCell="A12" workbookViewId="0">
      <selection activeCell="H23" sqref="H23"/>
    </sheetView>
  </sheetViews>
  <sheetFormatPr defaultRowHeight="12.75" x14ac:dyDescent="0.2"/>
  <cols>
    <col min="1" max="1" width="2.140625" style="1" bestFit="1" customWidth="1"/>
    <col min="2" max="2" width="2.28515625" style="1" customWidth="1"/>
    <col min="3" max="3" width="10.7109375" style="1" customWidth="1"/>
    <col min="4" max="4" width="10.5703125" style="1" customWidth="1"/>
    <col min="5" max="5" width="7.7109375" style="1" hidden="1" customWidth="1"/>
    <col min="6" max="6" width="21" style="1" customWidth="1"/>
    <col min="7" max="7" width="8.42578125" style="1" customWidth="1"/>
    <col min="8" max="8" width="10.42578125" style="1" bestFit="1" customWidth="1"/>
    <col min="9" max="9" width="14.85546875" style="1" bestFit="1" customWidth="1"/>
    <col min="10" max="10" width="11.7109375" style="1" customWidth="1"/>
    <col min="11" max="11" width="4.7109375" style="1" bestFit="1" customWidth="1"/>
    <col min="12" max="12" width="7.7109375" style="1" hidden="1" customWidth="1"/>
    <col min="13" max="16" width="7.28515625" style="1" customWidth="1"/>
    <col min="17" max="17" width="10.42578125" style="1" bestFit="1" customWidth="1"/>
    <col min="18" max="18" width="8.5703125" style="1" hidden="1" customWidth="1"/>
    <col min="19" max="19" width="6.7109375" style="63" bestFit="1" customWidth="1"/>
    <col min="20" max="20" width="10.42578125" style="72" bestFit="1" customWidth="1"/>
    <col min="21" max="21" width="6.7109375" style="63" bestFit="1" customWidth="1"/>
    <col min="22" max="16384" width="9.140625" style="1"/>
  </cols>
  <sheetData>
    <row r="1" spans="3:23" ht="33.75" customHeight="1" x14ac:dyDescent="0.2"/>
    <row r="2" spans="3:23" ht="40.5" customHeight="1" x14ac:dyDescent="0.2"/>
    <row r="3" spans="3:23" x14ac:dyDescent="0.2">
      <c r="G3" s="48"/>
    </row>
    <row r="4" spans="3:23" ht="15" x14ac:dyDescent="0.25">
      <c r="C4" s="47">
        <v>44089</v>
      </c>
      <c r="E4" s="1" t="s">
        <v>22</v>
      </c>
      <c r="V4"/>
    </row>
    <row r="5" spans="3:23" ht="15" x14ac:dyDescent="0.25">
      <c r="C5" s="137" t="s">
        <v>21</v>
      </c>
      <c r="D5" s="137"/>
      <c r="E5" s="137"/>
      <c r="F5" s="137"/>
      <c r="G5" s="137"/>
      <c r="H5" s="137"/>
      <c r="I5" s="137"/>
      <c r="J5" s="137"/>
      <c r="K5" s="137"/>
      <c r="L5" s="96"/>
      <c r="M5" s="96"/>
      <c r="N5" s="96"/>
      <c r="O5" s="96"/>
      <c r="P5" s="96"/>
      <c r="Q5" s="96"/>
      <c r="R5" s="96"/>
      <c r="S5" s="96"/>
      <c r="T5" s="96"/>
      <c r="U5" s="96"/>
      <c r="V5" s="44"/>
    </row>
    <row r="6" spans="3:23" ht="26.25" customHeight="1" x14ac:dyDescent="0.25">
      <c r="C6" s="45" t="s">
        <v>20</v>
      </c>
      <c r="D6" s="46" t="s">
        <v>19</v>
      </c>
      <c r="E6" s="46" t="s">
        <v>18</v>
      </c>
      <c r="F6" s="46" t="s">
        <v>17</v>
      </c>
      <c r="G6" s="46" t="s">
        <v>16</v>
      </c>
      <c r="H6" s="45" t="s">
        <v>15</v>
      </c>
      <c r="I6" s="46" t="s">
        <v>14</v>
      </c>
      <c r="J6" s="46" t="s">
        <v>13</v>
      </c>
      <c r="K6" s="46" t="s">
        <v>12</v>
      </c>
      <c r="L6" s="45" t="s">
        <v>11</v>
      </c>
      <c r="M6" s="46" t="s">
        <v>10</v>
      </c>
      <c r="N6" s="46" t="s">
        <v>9</v>
      </c>
      <c r="O6" s="46" t="s">
        <v>8</v>
      </c>
      <c r="P6" s="46" t="s">
        <v>7</v>
      </c>
      <c r="Q6" s="45" t="s">
        <v>6</v>
      </c>
      <c r="R6" s="45" t="s">
        <v>5</v>
      </c>
      <c r="S6" s="64" t="s">
        <v>3</v>
      </c>
      <c r="T6" s="73" t="s">
        <v>4</v>
      </c>
      <c r="U6" s="70" t="s">
        <v>3</v>
      </c>
      <c r="V6" s="44"/>
    </row>
    <row r="7" spans="3:23" ht="15" x14ac:dyDescent="0.25">
      <c r="C7" s="39" t="s">
        <v>37</v>
      </c>
      <c r="D7" s="49">
        <v>67.5</v>
      </c>
      <c r="E7" s="23" t="s">
        <v>78</v>
      </c>
      <c r="F7" s="38" t="s">
        <v>79</v>
      </c>
      <c r="G7" s="110">
        <v>62.7</v>
      </c>
      <c r="H7" s="107" t="s">
        <v>0</v>
      </c>
      <c r="I7" s="132" t="s">
        <v>80</v>
      </c>
      <c r="J7" s="134">
        <v>32768</v>
      </c>
      <c r="K7" s="33">
        <v>30</v>
      </c>
      <c r="L7" s="22">
        <v>1.0805</v>
      </c>
      <c r="M7" s="32">
        <v>195</v>
      </c>
      <c r="N7" s="32">
        <v>205</v>
      </c>
      <c r="O7" s="32">
        <v>210</v>
      </c>
      <c r="P7" s="32">
        <v>-215</v>
      </c>
      <c r="Q7" s="18">
        <v>210</v>
      </c>
      <c r="R7" s="112">
        <v>20937.3</v>
      </c>
      <c r="S7" s="65">
        <v>1</v>
      </c>
      <c r="T7" s="74">
        <v>226.905</v>
      </c>
      <c r="U7" s="71">
        <v>1</v>
      </c>
      <c r="V7" s="41"/>
    </row>
    <row r="8" spans="3:23" ht="15" x14ac:dyDescent="0.25">
      <c r="C8" s="39" t="s">
        <v>37</v>
      </c>
      <c r="D8" s="49">
        <v>56</v>
      </c>
      <c r="E8" s="23" t="s">
        <v>65</v>
      </c>
      <c r="F8" s="38" t="s">
        <v>71</v>
      </c>
      <c r="G8" s="109">
        <v>54.3</v>
      </c>
      <c r="H8" s="107" t="s">
        <v>0</v>
      </c>
      <c r="I8" s="35" t="s">
        <v>72</v>
      </c>
      <c r="J8" s="134">
        <v>28351</v>
      </c>
      <c r="K8" s="33">
        <v>43</v>
      </c>
      <c r="L8" s="22">
        <v>1.2054</v>
      </c>
      <c r="M8" s="32">
        <v>160</v>
      </c>
      <c r="N8" s="32">
        <v>170</v>
      </c>
      <c r="O8" s="32">
        <v>-180</v>
      </c>
      <c r="P8" s="32"/>
      <c r="Q8" s="18">
        <v>170</v>
      </c>
      <c r="R8" s="31">
        <v>16945.7</v>
      </c>
      <c r="S8" s="65">
        <v>1</v>
      </c>
      <c r="T8" s="74">
        <v>204.91800000000001</v>
      </c>
      <c r="U8" s="71">
        <v>2</v>
      </c>
      <c r="V8"/>
      <c r="W8" s="30"/>
    </row>
    <row r="9" spans="3:23" ht="15" x14ac:dyDescent="0.25">
      <c r="C9" s="39" t="s">
        <v>37</v>
      </c>
      <c r="D9" s="49" t="s">
        <v>53</v>
      </c>
      <c r="E9" s="23" t="s">
        <v>65</v>
      </c>
      <c r="F9" s="38" t="s">
        <v>44</v>
      </c>
      <c r="G9" s="43">
        <v>82.1</v>
      </c>
      <c r="H9" s="107" t="s">
        <v>0</v>
      </c>
      <c r="I9" s="35" t="s">
        <v>22</v>
      </c>
      <c r="J9" s="134">
        <v>33346</v>
      </c>
      <c r="K9" s="33">
        <f ca="1">DATEDIF(J9,TODAY(),"y")</f>
        <v>29</v>
      </c>
      <c r="L9" s="22">
        <v>0.90229999999999999</v>
      </c>
      <c r="M9" s="32">
        <v>210</v>
      </c>
      <c r="N9" s="32">
        <v>225</v>
      </c>
      <c r="O9" s="32">
        <v>-235</v>
      </c>
      <c r="P9" s="32"/>
      <c r="Q9" s="18">
        <v>225</v>
      </c>
      <c r="R9" s="31">
        <v>22417.9</v>
      </c>
      <c r="S9" s="65">
        <v>1</v>
      </c>
      <c r="T9" s="74">
        <v>203.01749999999998</v>
      </c>
      <c r="U9" s="71">
        <v>3</v>
      </c>
      <c r="V9"/>
      <c r="W9" s="30"/>
    </row>
    <row r="10" spans="3:23" ht="15" x14ac:dyDescent="0.25">
      <c r="C10" s="39" t="s">
        <v>37</v>
      </c>
      <c r="D10" s="49">
        <v>60</v>
      </c>
      <c r="E10" s="23" t="s">
        <v>66</v>
      </c>
      <c r="F10" s="38" t="s">
        <v>52</v>
      </c>
      <c r="G10" s="43">
        <v>58.7</v>
      </c>
      <c r="H10" s="107" t="s">
        <v>0</v>
      </c>
      <c r="I10" s="133" t="s">
        <v>22</v>
      </c>
      <c r="J10" s="134">
        <v>32136</v>
      </c>
      <c r="K10" s="33">
        <f t="shared" ref="K10:K31" ca="1" si="0">DATEDIF(J10,TODAY(),"y")</f>
        <v>32</v>
      </c>
      <c r="L10" s="22">
        <v>1.1371</v>
      </c>
      <c r="M10" s="32">
        <v>140</v>
      </c>
      <c r="N10" s="32">
        <v>150</v>
      </c>
      <c r="O10" s="32">
        <v>160</v>
      </c>
      <c r="P10" s="32"/>
      <c r="Q10" s="18">
        <v>160</v>
      </c>
      <c r="R10" s="31">
        <v>15941.3</v>
      </c>
      <c r="S10" s="65">
        <v>1</v>
      </c>
      <c r="T10" s="74">
        <v>181.93600000000001</v>
      </c>
      <c r="U10" s="71">
        <v>4</v>
      </c>
      <c r="V10"/>
      <c r="W10" s="30"/>
    </row>
    <row r="11" spans="3:23" ht="15" x14ac:dyDescent="0.25">
      <c r="C11" s="39" t="s">
        <v>37</v>
      </c>
      <c r="D11" s="49">
        <v>56</v>
      </c>
      <c r="E11" s="23" t="s">
        <v>66</v>
      </c>
      <c r="F11" s="38" t="s">
        <v>109</v>
      </c>
      <c r="G11" s="43">
        <v>55.9</v>
      </c>
      <c r="H11" s="107" t="s">
        <v>0</v>
      </c>
      <c r="I11" s="133" t="s">
        <v>22</v>
      </c>
      <c r="J11" s="134">
        <v>31048</v>
      </c>
      <c r="K11" s="33">
        <f t="shared" ca="1" si="0"/>
        <v>35</v>
      </c>
      <c r="L11" s="22">
        <v>1.1816</v>
      </c>
      <c r="M11" s="32">
        <v>125</v>
      </c>
      <c r="N11" s="32">
        <v>140</v>
      </c>
      <c r="O11" s="32">
        <v>150</v>
      </c>
      <c r="P11" s="32"/>
      <c r="Q11" s="18">
        <v>150</v>
      </c>
      <c r="R11" s="31">
        <v>14944.1</v>
      </c>
      <c r="S11" s="65">
        <v>2</v>
      </c>
      <c r="T11" s="74">
        <v>177.24</v>
      </c>
      <c r="U11" s="71">
        <v>5</v>
      </c>
      <c r="V11"/>
      <c r="W11" s="30"/>
    </row>
    <row r="12" spans="3:23" ht="15" x14ac:dyDescent="0.25">
      <c r="C12" s="39" t="s">
        <v>37</v>
      </c>
      <c r="D12" s="49" t="s">
        <v>53</v>
      </c>
      <c r="E12" s="23" t="s">
        <v>66</v>
      </c>
      <c r="F12" s="38" t="s">
        <v>81</v>
      </c>
      <c r="G12" s="110">
        <v>86.1</v>
      </c>
      <c r="H12" s="107" t="s">
        <v>0</v>
      </c>
      <c r="I12" s="132" t="s">
        <v>22</v>
      </c>
      <c r="J12" s="134">
        <v>31808</v>
      </c>
      <c r="K12" s="33">
        <f t="shared" ca="1" si="0"/>
        <v>33</v>
      </c>
      <c r="L12" s="22">
        <v>0.88109999999999999</v>
      </c>
      <c r="M12" s="113">
        <v>185</v>
      </c>
      <c r="N12" s="114">
        <v>-192.5</v>
      </c>
      <c r="O12" s="115">
        <v>-192.5</v>
      </c>
      <c r="P12" s="115"/>
      <c r="Q12" s="18">
        <v>185</v>
      </c>
      <c r="R12" s="116">
        <v>18413.900000000001</v>
      </c>
      <c r="S12" s="65">
        <v>2</v>
      </c>
      <c r="T12" s="74">
        <v>163.0035</v>
      </c>
      <c r="U12" s="71">
        <v>6</v>
      </c>
      <c r="V12"/>
      <c r="W12" s="30"/>
    </row>
    <row r="13" spans="3:23" ht="15" x14ac:dyDescent="0.25">
      <c r="C13" s="39" t="s">
        <v>37</v>
      </c>
      <c r="D13" s="49">
        <v>60</v>
      </c>
      <c r="E13" s="23" t="s">
        <v>62</v>
      </c>
      <c r="F13" s="38" t="s">
        <v>63</v>
      </c>
      <c r="G13" s="43">
        <v>59.7</v>
      </c>
      <c r="H13" s="107" t="s">
        <v>0</v>
      </c>
      <c r="I13" s="133" t="s">
        <v>22</v>
      </c>
      <c r="J13" s="134">
        <v>30709</v>
      </c>
      <c r="K13" s="33">
        <f t="shared" ca="1" si="0"/>
        <v>36</v>
      </c>
      <c r="L13" s="22">
        <v>1.1221000000000001</v>
      </c>
      <c r="M13" s="32">
        <v>120</v>
      </c>
      <c r="N13" s="32">
        <v>127.5</v>
      </c>
      <c r="O13" s="32">
        <v>135</v>
      </c>
      <c r="P13" s="32"/>
      <c r="Q13" s="18">
        <v>135</v>
      </c>
      <c r="R13" s="31">
        <v>13440.3</v>
      </c>
      <c r="S13" s="65">
        <v>2</v>
      </c>
      <c r="T13" s="74">
        <v>151.48350000000002</v>
      </c>
      <c r="U13" s="71">
        <v>7</v>
      </c>
      <c r="V13"/>
      <c r="W13" s="30"/>
    </row>
    <row r="14" spans="3:23" ht="15" x14ac:dyDescent="0.25">
      <c r="C14" s="39" t="s">
        <v>37</v>
      </c>
      <c r="D14" s="49">
        <v>52</v>
      </c>
      <c r="E14" s="23" t="s">
        <v>60</v>
      </c>
      <c r="F14" s="38" t="s">
        <v>38</v>
      </c>
      <c r="G14" s="43">
        <v>48.9</v>
      </c>
      <c r="H14" s="107" t="s">
        <v>0</v>
      </c>
      <c r="I14" s="133" t="s">
        <v>61</v>
      </c>
      <c r="J14" s="134">
        <v>32088</v>
      </c>
      <c r="K14" s="33">
        <f t="shared" ca="1" si="0"/>
        <v>32</v>
      </c>
      <c r="L14" s="22">
        <v>1.3103</v>
      </c>
      <c r="M14" s="32">
        <v>105</v>
      </c>
      <c r="N14" s="32">
        <v>115</v>
      </c>
      <c r="O14" s="32">
        <v>-120</v>
      </c>
      <c r="P14" s="32"/>
      <c r="Q14" s="18">
        <v>115</v>
      </c>
      <c r="R14" s="31">
        <v>11451.1</v>
      </c>
      <c r="S14" s="65">
        <v>1</v>
      </c>
      <c r="T14" s="74">
        <v>150.68450000000001</v>
      </c>
      <c r="U14" s="71">
        <v>8</v>
      </c>
      <c r="V14"/>
      <c r="W14" s="30"/>
    </row>
    <row r="15" spans="3:23" ht="15" x14ac:dyDescent="0.25">
      <c r="C15" s="39" t="s">
        <v>37</v>
      </c>
      <c r="D15" s="49">
        <v>60</v>
      </c>
      <c r="E15" s="23" t="s">
        <v>60</v>
      </c>
      <c r="F15" s="38" t="s">
        <v>64</v>
      </c>
      <c r="G15" s="43">
        <v>56.6</v>
      </c>
      <c r="H15" s="107" t="s">
        <v>0</v>
      </c>
      <c r="I15" s="133" t="s">
        <v>22</v>
      </c>
      <c r="J15" s="134">
        <v>33063</v>
      </c>
      <c r="K15" s="33">
        <f t="shared" ca="1" si="0"/>
        <v>30</v>
      </c>
      <c r="L15" s="22">
        <v>1.1684000000000001</v>
      </c>
      <c r="M15" s="32">
        <v>100</v>
      </c>
      <c r="N15" s="32">
        <v>107.5</v>
      </c>
      <c r="O15" s="32">
        <v>112</v>
      </c>
      <c r="P15" s="32"/>
      <c r="Q15" s="18">
        <v>112</v>
      </c>
      <c r="R15" s="31">
        <v>11143.4</v>
      </c>
      <c r="S15" s="65">
        <v>3</v>
      </c>
      <c r="T15" s="74">
        <v>130.86080000000001</v>
      </c>
      <c r="U15" s="71">
        <v>9</v>
      </c>
      <c r="V15"/>
      <c r="W15" s="30"/>
    </row>
    <row r="16" spans="3:23" ht="15" x14ac:dyDescent="0.25">
      <c r="C16" s="39" t="s">
        <v>45</v>
      </c>
      <c r="D16" s="49">
        <v>100</v>
      </c>
      <c r="E16" s="23" t="s">
        <v>60</v>
      </c>
      <c r="F16" s="38" t="s">
        <v>90</v>
      </c>
      <c r="G16" s="43">
        <v>97.3</v>
      </c>
      <c r="H16" s="107" t="s">
        <v>0</v>
      </c>
      <c r="I16" s="133" t="s">
        <v>22</v>
      </c>
      <c r="J16" s="134">
        <v>33970</v>
      </c>
      <c r="K16" s="33">
        <f t="shared" ca="1" si="0"/>
        <v>27</v>
      </c>
      <c r="L16" s="22">
        <v>0.61550000000000005</v>
      </c>
      <c r="M16" s="32">
        <v>-350</v>
      </c>
      <c r="N16" s="32">
        <v>-350</v>
      </c>
      <c r="O16" s="32">
        <v>-350</v>
      </c>
      <c r="P16" s="32"/>
      <c r="Q16" s="18">
        <v>0</v>
      </c>
      <c r="R16" s="31">
        <v>-97.3</v>
      </c>
      <c r="S16" s="65" t="s">
        <v>1</v>
      </c>
      <c r="T16" s="74" t="s">
        <v>1</v>
      </c>
      <c r="U16" s="71" t="s">
        <v>1</v>
      </c>
      <c r="V16"/>
    </row>
    <row r="17" spans="3:21" ht="15" x14ac:dyDescent="0.25">
      <c r="C17" s="39" t="s">
        <v>45</v>
      </c>
      <c r="D17" s="49" t="s">
        <v>98</v>
      </c>
      <c r="E17" s="23" t="s">
        <v>1</v>
      </c>
      <c r="F17" s="38" t="s">
        <v>100</v>
      </c>
      <c r="G17" s="43">
        <v>128.4</v>
      </c>
      <c r="H17" s="107" t="s">
        <v>0</v>
      </c>
      <c r="I17" s="133" t="s">
        <v>22</v>
      </c>
      <c r="J17" s="134">
        <v>32083</v>
      </c>
      <c r="K17" s="33">
        <f t="shared" ca="1" si="0"/>
        <v>32</v>
      </c>
      <c r="L17" s="22">
        <v>0.56699999999999995</v>
      </c>
      <c r="M17" s="32">
        <v>360</v>
      </c>
      <c r="N17" s="32">
        <v>-375</v>
      </c>
      <c r="O17" s="32">
        <v>390</v>
      </c>
      <c r="P17" s="32"/>
      <c r="Q17" s="18">
        <v>390</v>
      </c>
      <c r="R17" s="31">
        <v>38871.599999999999</v>
      </c>
      <c r="S17" s="65">
        <v>1</v>
      </c>
      <c r="T17" s="74">
        <v>221.12999999999997</v>
      </c>
      <c r="U17" s="71">
        <v>1</v>
      </c>
    </row>
    <row r="18" spans="3:21" s="2" customFormat="1" ht="15" x14ac:dyDescent="0.25">
      <c r="C18" s="39" t="s">
        <v>45</v>
      </c>
      <c r="D18" s="49">
        <v>75</v>
      </c>
      <c r="E18" s="23" t="s">
        <v>65</v>
      </c>
      <c r="F18" s="38" t="s">
        <v>67</v>
      </c>
      <c r="G18" s="43">
        <v>68</v>
      </c>
      <c r="H18" s="107" t="s">
        <v>0</v>
      </c>
      <c r="I18" s="133" t="s">
        <v>22</v>
      </c>
      <c r="J18" s="134">
        <v>30928</v>
      </c>
      <c r="K18" s="33">
        <f t="shared" ca="1" si="0"/>
        <v>36</v>
      </c>
      <c r="L18" s="22">
        <v>0.76649999999999996</v>
      </c>
      <c r="M18" s="32">
        <v>265</v>
      </c>
      <c r="N18" s="32">
        <v>280</v>
      </c>
      <c r="O18" s="32">
        <v>-290</v>
      </c>
      <c r="P18" s="32"/>
      <c r="Q18" s="18">
        <v>280</v>
      </c>
      <c r="R18" s="31">
        <v>27932</v>
      </c>
      <c r="S18" s="65">
        <v>1</v>
      </c>
      <c r="T18" s="74">
        <v>214.61999999999998</v>
      </c>
      <c r="U18" s="71">
        <v>2</v>
      </c>
    </row>
    <row r="19" spans="3:21" ht="15" x14ac:dyDescent="0.25">
      <c r="C19" s="39" t="s">
        <v>45</v>
      </c>
      <c r="D19" s="49">
        <v>125</v>
      </c>
      <c r="E19" s="23" t="s">
        <v>1</v>
      </c>
      <c r="F19" s="38" t="s">
        <v>96</v>
      </c>
      <c r="G19" s="43">
        <v>115.5</v>
      </c>
      <c r="H19" s="107" t="s">
        <v>0</v>
      </c>
      <c r="I19" s="136" t="s">
        <v>107</v>
      </c>
      <c r="J19" s="135">
        <v>35691</v>
      </c>
      <c r="K19" s="33">
        <f t="shared" ca="1" si="0"/>
        <v>23</v>
      </c>
      <c r="L19" s="22">
        <v>0.58050000000000002</v>
      </c>
      <c r="M19" s="32">
        <v>-350</v>
      </c>
      <c r="N19" s="32">
        <v>350</v>
      </c>
      <c r="O19" s="32">
        <v>-370</v>
      </c>
      <c r="P19" s="32">
        <v>-381</v>
      </c>
      <c r="Q19" s="18">
        <v>350</v>
      </c>
      <c r="R19" s="31">
        <v>34884.5</v>
      </c>
      <c r="S19" s="65">
        <v>1</v>
      </c>
      <c r="T19" s="74">
        <v>203.17500000000001</v>
      </c>
      <c r="U19" s="71">
        <v>3</v>
      </c>
    </row>
    <row r="20" spans="3:21" s="2" customFormat="1" ht="15" x14ac:dyDescent="0.25">
      <c r="C20" s="39" t="s">
        <v>45</v>
      </c>
      <c r="D20" s="49">
        <v>110</v>
      </c>
      <c r="E20" s="23" t="s">
        <v>66</v>
      </c>
      <c r="F20" s="38" t="s">
        <v>91</v>
      </c>
      <c r="G20" s="43">
        <v>107.7</v>
      </c>
      <c r="H20" s="107" t="s">
        <v>0</v>
      </c>
      <c r="I20" s="133" t="s">
        <v>92</v>
      </c>
      <c r="J20" s="134">
        <v>29018</v>
      </c>
      <c r="K20" s="33">
        <f t="shared" ca="1" si="0"/>
        <v>41</v>
      </c>
      <c r="L20" s="22">
        <v>0.59279999999999999</v>
      </c>
      <c r="M20" s="32">
        <v>310</v>
      </c>
      <c r="N20" s="32">
        <v>330</v>
      </c>
      <c r="O20" s="32">
        <v>-340</v>
      </c>
      <c r="P20" s="32"/>
      <c r="Q20" s="18">
        <v>330</v>
      </c>
      <c r="R20" s="31">
        <v>32892.300000000003</v>
      </c>
      <c r="S20" s="65">
        <v>1</v>
      </c>
      <c r="T20" s="74">
        <v>195.624</v>
      </c>
      <c r="U20" s="71">
        <v>4</v>
      </c>
    </row>
    <row r="21" spans="3:21" s="2" customFormat="1" ht="15" x14ac:dyDescent="0.25">
      <c r="C21" s="39" t="s">
        <v>45</v>
      </c>
      <c r="D21" s="49">
        <v>100</v>
      </c>
      <c r="E21" s="23" t="s">
        <v>66</v>
      </c>
      <c r="F21" s="38" t="s">
        <v>86</v>
      </c>
      <c r="G21" s="43">
        <v>99</v>
      </c>
      <c r="H21" s="107" t="s">
        <v>0</v>
      </c>
      <c r="I21" s="133" t="s">
        <v>22</v>
      </c>
      <c r="J21" s="134">
        <v>33921</v>
      </c>
      <c r="K21" s="33">
        <f t="shared" ca="1" si="0"/>
        <v>27</v>
      </c>
      <c r="L21" s="22">
        <v>0.61109999999999998</v>
      </c>
      <c r="M21" s="32">
        <v>-300</v>
      </c>
      <c r="N21" s="32">
        <v>-310</v>
      </c>
      <c r="O21" s="32">
        <v>310</v>
      </c>
      <c r="P21" s="32"/>
      <c r="Q21" s="18">
        <v>310</v>
      </c>
      <c r="R21" s="31">
        <v>30901</v>
      </c>
      <c r="S21" s="65">
        <v>1</v>
      </c>
      <c r="T21" s="74">
        <v>189.441</v>
      </c>
      <c r="U21" s="71">
        <v>5</v>
      </c>
    </row>
    <row r="22" spans="3:21" s="2" customFormat="1" ht="15" x14ac:dyDescent="0.25">
      <c r="C22" s="39" t="s">
        <v>45</v>
      </c>
      <c r="D22" s="49">
        <v>110</v>
      </c>
      <c r="E22" s="23" t="s">
        <v>66</v>
      </c>
      <c r="F22" s="38" t="s">
        <v>93</v>
      </c>
      <c r="G22" s="43">
        <v>105.3</v>
      </c>
      <c r="H22" s="107" t="s">
        <v>0</v>
      </c>
      <c r="I22" s="133" t="s">
        <v>22</v>
      </c>
      <c r="J22" s="134">
        <v>31130</v>
      </c>
      <c r="K22" s="33">
        <f t="shared" ca="1" si="0"/>
        <v>35</v>
      </c>
      <c r="L22" s="22">
        <v>0.59699999999999998</v>
      </c>
      <c r="M22" s="32">
        <v>310</v>
      </c>
      <c r="N22" s="32">
        <v>-320</v>
      </c>
      <c r="O22" s="32">
        <v>-330</v>
      </c>
      <c r="P22" s="32"/>
      <c r="Q22" s="18">
        <v>310</v>
      </c>
      <c r="R22" s="31">
        <v>30894.7</v>
      </c>
      <c r="S22" s="65">
        <v>2</v>
      </c>
      <c r="T22" s="74">
        <v>185.07</v>
      </c>
      <c r="U22" s="71">
        <v>6</v>
      </c>
    </row>
    <row r="23" spans="3:21" s="2" customFormat="1" ht="15" x14ac:dyDescent="0.25">
      <c r="C23" s="39" t="s">
        <v>45</v>
      </c>
      <c r="D23" s="49">
        <v>100</v>
      </c>
      <c r="E23" s="23" t="s">
        <v>66</v>
      </c>
      <c r="F23" s="38" t="s">
        <v>87</v>
      </c>
      <c r="G23" s="40">
        <v>93</v>
      </c>
      <c r="H23" s="107" t="s">
        <v>0</v>
      </c>
      <c r="I23" s="133" t="s">
        <v>105</v>
      </c>
      <c r="J23" s="134">
        <v>31447</v>
      </c>
      <c r="K23" s="33">
        <f t="shared" ca="1" si="0"/>
        <v>34</v>
      </c>
      <c r="L23" s="22">
        <v>0.62819999999999998</v>
      </c>
      <c r="M23" s="32">
        <v>-270</v>
      </c>
      <c r="N23" s="32">
        <v>270</v>
      </c>
      <c r="O23" s="32">
        <v>292.5</v>
      </c>
      <c r="P23" s="32"/>
      <c r="Q23" s="18">
        <v>292.5</v>
      </c>
      <c r="R23" s="31">
        <v>29157</v>
      </c>
      <c r="S23" s="65">
        <v>2</v>
      </c>
      <c r="T23" s="74">
        <v>183.74850000000001</v>
      </c>
      <c r="U23" s="71">
        <v>7</v>
      </c>
    </row>
    <row r="24" spans="3:21" s="2" customFormat="1" ht="15" x14ac:dyDescent="0.25">
      <c r="C24" s="39" t="s">
        <v>45</v>
      </c>
      <c r="D24" s="49">
        <v>67.5</v>
      </c>
      <c r="E24" s="23" t="s">
        <v>62</v>
      </c>
      <c r="F24" s="38" t="s">
        <v>82</v>
      </c>
      <c r="G24" s="40">
        <v>64.599999999999994</v>
      </c>
      <c r="H24" s="107" t="s">
        <v>0</v>
      </c>
      <c r="I24" s="133" t="s">
        <v>103</v>
      </c>
      <c r="J24" s="134">
        <v>37384</v>
      </c>
      <c r="K24" s="33">
        <f t="shared" ca="1" si="0"/>
        <v>18</v>
      </c>
      <c r="L24" s="22">
        <v>0.8004</v>
      </c>
      <c r="M24" s="32">
        <v>-215</v>
      </c>
      <c r="N24" s="32">
        <v>-220</v>
      </c>
      <c r="O24" s="32">
        <v>220</v>
      </c>
      <c r="P24" s="32">
        <v>-230</v>
      </c>
      <c r="Q24" s="18">
        <v>220</v>
      </c>
      <c r="R24" s="31">
        <v>21935.4</v>
      </c>
      <c r="S24" s="65">
        <v>1</v>
      </c>
      <c r="T24" s="74">
        <v>176.08799999999999</v>
      </c>
      <c r="U24" s="71">
        <v>8</v>
      </c>
    </row>
    <row r="25" spans="3:21" s="2" customFormat="1" ht="15" x14ac:dyDescent="0.25">
      <c r="C25" s="39" t="s">
        <v>45</v>
      </c>
      <c r="D25" s="49">
        <v>100</v>
      </c>
      <c r="E25" s="23" t="s">
        <v>62</v>
      </c>
      <c r="F25" s="38" t="s">
        <v>88</v>
      </c>
      <c r="G25" s="40">
        <v>97.5</v>
      </c>
      <c r="H25" s="107" t="s">
        <v>0</v>
      </c>
      <c r="I25" s="133" t="s">
        <v>89</v>
      </c>
      <c r="J25" s="134">
        <v>31334</v>
      </c>
      <c r="K25" s="33">
        <f t="shared" ca="1" si="0"/>
        <v>34</v>
      </c>
      <c r="L25" s="22">
        <v>0.61519999999999997</v>
      </c>
      <c r="M25" s="32">
        <v>250</v>
      </c>
      <c r="N25" s="32">
        <v>265</v>
      </c>
      <c r="O25" s="32">
        <v>280</v>
      </c>
      <c r="P25" s="32"/>
      <c r="Q25" s="18">
        <v>280</v>
      </c>
      <c r="R25" s="31">
        <v>27902.5</v>
      </c>
      <c r="S25" s="65">
        <v>3</v>
      </c>
      <c r="T25" s="74">
        <v>172.256</v>
      </c>
      <c r="U25" s="71">
        <v>9</v>
      </c>
    </row>
    <row r="26" spans="3:21" s="2" customFormat="1" ht="15" x14ac:dyDescent="0.25">
      <c r="C26" s="39" t="s">
        <v>45</v>
      </c>
      <c r="D26" s="49">
        <v>67.5</v>
      </c>
      <c r="E26" s="23" t="s">
        <v>62</v>
      </c>
      <c r="F26" s="38" t="s">
        <v>83</v>
      </c>
      <c r="G26" s="117">
        <v>66.5</v>
      </c>
      <c r="H26" s="107" t="s">
        <v>0</v>
      </c>
      <c r="I26" s="132" t="s">
        <v>84</v>
      </c>
      <c r="J26" s="134">
        <v>36357</v>
      </c>
      <c r="K26" s="33">
        <f t="shared" ca="1" si="0"/>
        <v>21</v>
      </c>
      <c r="L26" s="22">
        <v>0.78129999999999999</v>
      </c>
      <c r="M26" s="32">
        <v>210</v>
      </c>
      <c r="N26" s="32">
        <v>220</v>
      </c>
      <c r="O26" s="32">
        <v>-230</v>
      </c>
      <c r="P26" s="32"/>
      <c r="Q26" s="19">
        <v>220</v>
      </c>
      <c r="R26" s="118">
        <v>21933.5</v>
      </c>
      <c r="S26" s="65">
        <v>2</v>
      </c>
      <c r="T26" s="74">
        <v>171.886</v>
      </c>
      <c r="U26" s="71">
        <v>10</v>
      </c>
    </row>
    <row r="27" spans="3:21" s="2" customFormat="1" ht="15" x14ac:dyDescent="0.25">
      <c r="C27" s="39" t="s">
        <v>45</v>
      </c>
      <c r="D27" s="90">
        <v>125</v>
      </c>
      <c r="E27" s="23" t="s">
        <v>1</v>
      </c>
      <c r="F27" s="97" t="s">
        <v>97</v>
      </c>
      <c r="G27" s="40">
        <v>121</v>
      </c>
      <c r="H27" s="107" t="s">
        <v>0</v>
      </c>
      <c r="I27" s="136" t="s">
        <v>22</v>
      </c>
      <c r="J27" s="135">
        <v>35973</v>
      </c>
      <c r="K27" s="33">
        <f t="shared" ca="1" si="0"/>
        <v>22</v>
      </c>
      <c r="L27" s="22">
        <v>0.57379999999999998</v>
      </c>
      <c r="M27" s="98">
        <v>-270</v>
      </c>
      <c r="N27" s="98">
        <v>290</v>
      </c>
      <c r="O27" s="98">
        <v>-315</v>
      </c>
      <c r="P27" s="98">
        <v>-315</v>
      </c>
      <c r="Q27" s="19">
        <v>290</v>
      </c>
      <c r="R27" s="20">
        <v>28879</v>
      </c>
      <c r="S27" s="65">
        <v>2</v>
      </c>
      <c r="T27" s="74">
        <v>166.40199999999999</v>
      </c>
      <c r="U27" s="71">
        <v>11</v>
      </c>
    </row>
    <row r="28" spans="3:21" s="2" customFormat="1" ht="15" x14ac:dyDescent="0.25">
      <c r="C28" s="29" t="s">
        <v>45</v>
      </c>
      <c r="D28" s="90">
        <v>90</v>
      </c>
      <c r="E28" s="23" t="s">
        <v>65</v>
      </c>
      <c r="F28" s="97" t="s">
        <v>99</v>
      </c>
      <c r="G28" s="40">
        <v>86.5</v>
      </c>
      <c r="H28" s="107" t="s">
        <v>0</v>
      </c>
      <c r="I28" s="133" t="s">
        <v>104</v>
      </c>
      <c r="J28" s="134">
        <v>31761</v>
      </c>
      <c r="K28" s="33">
        <f t="shared" ca="1" si="0"/>
        <v>33</v>
      </c>
      <c r="L28" s="22">
        <v>0.65229999999999999</v>
      </c>
      <c r="M28" s="98">
        <v>-235</v>
      </c>
      <c r="N28" s="98">
        <v>-245</v>
      </c>
      <c r="O28" s="98">
        <v>255</v>
      </c>
      <c r="P28" s="98"/>
      <c r="Q28" s="19">
        <v>255</v>
      </c>
      <c r="R28" s="20">
        <v>25413.5</v>
      </c>
      <c r="S28" s="65">
        <v>1</v>
      </c>
      <c r="T28" s="74">
        <v>166.3365</v>
      </c>
      <c r="U28" s="71">
        <v>12</v>
      </c>
    </row>
    <row r="29" spans="3:21" s="2" customFormat="1" ht="15" x14ac:dyDescent="0.25">
      <c r="C29" s="29" t="s">
        <v>45</v>
      </c>
      <c r="D29" s="90">
        <v>110</v>
      </c>
      <c r="E29" s="23" t="s">
        <v>60</v>
      </c>
      <c r="F29" s="97" t="s">
        <v>94</v>
      </c>
      <c r="G29" s="40">
        <v>102.5</v>
      </c>
      <c r="H29" s="107" t="s">
        <v>0</v>
      </c>
      <c r="I29" s="136" t="s">
        <v>22</v>
      </c>
      <c r="J29" s="135">
        <v>32666</v>
      </c>
      <c r="K29" s="33">
        <f t="shared" ca="1" si="0"/>
        <v>31</v>
      </c>
      <c r="L29" s="22">
        <v>0.60299999999999998</v>
      </c>
      <c r="M29" s="98">
        <v>240</v>
      </c>
      <c r="N29" s="98">
        <v>250</v>
      </c>
      <c r="O29" s="98">
        <v>260</v>
      </c>
      <c r="P29" s="98"/>
      <c r="Q29" s="19">
        <v>260</v>
      </c>
      <c r="R29" s="20">
        <v>25897.5</v>
      </c>
      <c r="S29" s="71">
        <v>3</v>
      </c>
      <c r="T29" s="74">
        <v>156.78</v>
      </c>
      <c r="U29" s="71">
        <v>13</v>
      </c>
    </row>
    <row r="30" spans="3:21" s="2" customFormat="1" ht="15" x14ac:dyDescent="0.25">
      <c r="C30" s="29" t="s">
        <v>45</v>
      </c>
      <c r="D30" s="90">
        <v>110</v>
      </c>
      <c r="E30" s="23" t="s">
        <v>60</v>
      </c>
      <c r="F30" s="97" t="s">
        <v>95</v>
      </c>
      <c r="G30" s="40">
        <v>108.9</v>
      </c>
      <c r="H30" s="107" t="s">
        <v>0</v>
      </c>
      <c r="I30" s="136" t="s">
        <v>22</v>
      </c>
      <c r="J30" s="135">
        <v>31260</v>
      </c>
      <c r="K30" s="33">
        <f t="shared" ca="1" si="0"/>
        <v>35</v>
      </c>
      <c r="L30" s="22">
        <v>0.5907</v>
      </c>
      <c r="M30" s="98">
        <v>230</v>
      </c>
      <c r="N30" s="98">
        <v>250</v>
      </c>
      <c r="O30" s="98">
        <v>260</v>
      </c>
      <c r="P30" s="98"/>
      <c r="Q30" s="19">
        <v>260</v>
      </c>
      <c r="R30" s="20">
        <v>25891.1</v>
      </c>
      <c r="S30" s="71">
        <v>4</v>
      </c>
      <c r="T30" s="74">
        <v>153.58199999999999</v>
      </c>
      <c r="U30" s="71">
        <v>14</v>
      </c>
    </row>
    <row r="31" spans="3:21" s="2" customFormat="1" ht="15" x14ac:dyDescent="0.25">
      <c r="C31" s="29" t="s">
        <v>45</v>
      </c>
      <c r="D31" s="90">
        <v>75</v>
      </c>
      <c r="E31" s="23" t="s">
        <v>60</v>
      </c>
      <c r="F31" s="97" t="s">
        <v>85</v>
      </c>
      <c r="G31" s="40">
        <v>72.400000000000006</v>
      </c>
      <c r="H31" s="108" t="s">
        <v>0</v>
      </c>
      <c r="I31" s="136" t="s">
        <v>72</v>
      </c>
      <c r="J31" s="135">
        <v>38096</v>
      </c>
      <c r="K31" s="86">
        <f t="shared" ca="1" si="0"/>
        <v>16</v>
      </c>
      <c r="L31" s="22">
        <v>0.73150000000000004</v>
      </c>
      <c r="M31" s="98">
        <v>155</v>
      </c>
      <c r="N31" s="98">
        <v>-165</v>
      </c>
      <c r="O31" s="98">
        <v>165</v>
      </c>
      <c r="P31" s="98"/>
      <c r="Q31" s="19">
        <v>165</v>
      </c>
      <c r="R31" s="20">
        <v>16427.599999999999</v>
      </c>
      <c r="S31" s="71">
        <v>2</v>
      </c>
      <c r="T31" s="74">
        <v>120.69750000000001</v>
      </c>
      <c r="U31" s="71">
        <v>15</v>
      </c>
    </row>
    <row r="32" spans="3:21" s="2" customFormat="1" x14ac:dyDescent="0.2">
      <c r="E32" s="8"/>
      <c r="F32" s="7"/>
      <c r="H32" s="6"/>
      <c r="M32" s="5"/>
      <c r="N32" s="10"/>
      <c r="O32" s="10"/>
      <c r="P32" s="10"/>
      <c r="Q32" s="10"/>
      <c r="R32" s="10"/>
      <c r="S32" s="66"/>
      <c r="T32" s="75"/>
      <c r="U32" s="66"/>
    </row>
    <row r="33" spans="3:21" s="2" customFormat="1" x14ac:dyDescent="0.2">
      <c r="C33" s="8"/>
      <c r="E33" s="8"/>
      <c r="F33" s="7"/>
      <c r="H33" s="6"/>
      <c r="M33" s="5"/>
      <c r="N33" s="4"/>
      <c r="O33" s="4"/>
      <c r="P33" s="4"/>
      <c r="Q33" s="4"/>
      <c r="R33" s="4"/>
      <c r="S33" s="67"/>
      <c r="T33" s="75"/>
      <c r="U33" s="66"/>
    </row>
    <row r="34" spans="3:21" s="2" customFormat="1" x14ac:dyDescent="0.2">
      <c r="C34" s="8"/>
      <c r="E34" s="8"/>
      <c r="F34" s="7"/>
      <c r="H34" s="6"/>
      <c r="M34" s="5"/>
      <c r="N34" s="4"/>
      <c r="O34" s="4"/>
      <c r="P34" s="4"/>
      <c r="Q34" s="10"/>
      <c r="R34" s="10"/>
      <c r="S34" s="66"/>
      <c r="T34" s="75"/>
      <c r="U34" s="66"/>
    </row>
    <row r="35" spans="3:21" s="2" customFormat="1" x14ac:dyDescent="0.2">
      <c r="C35" s="8"/>
      <c r="E35" s="8"/>
      <c r="F35" s="7"/>
      <c r="H35" s="6"/>
      <c r="M35" s="5"/>
      <c r="N35" s="10"/>
      <c r="O35" s="10"/>
      <c r="P35" s="10"/>
      <c r="Q35" s="4"/>
      <c r="R35" s="4"/>
      <c r="S35" s="67"/>
      <c r="T35" s="75"/>
      <c r="U35" s="66"/>
    </row>
    <row r="36" spans="3:21" s="2" customFormat="1" x14ac:dyDescent="0.2">
      <c r="C36" s="8"/>
      <c r="E36" s="8"/>
      <c r="F36" s="7"/>
      <c r="H36" s="6"/>
      <c r="M36" s="5"/>
      <c r="N36" s="4"/>
      <c r="O36" s="10"/>
      <c r="P36" s="10"/>
      <c r="Q36" s="10"/>
      <c r="R36" s="10"/>
      <c r="S36" s="66"/>
      <c r="T36" s="75"/>
      <c r="U36" s="66"/>
    </row>
    <row r="37" spans="3:21" s="2" customFormat="1" x14ac:dyDescent="0.2">
      <c r="C37" s="8"/>
      <c r="E37" s="8"/>
      <c r="F37" s="7"/>
      <c r="H37" s="6"/>
      <c r="M37" s="5"/>
      <c r="N37" s="10"/>
      <c r="O37" s="10"/>
      <c r="P37" s="10"/>
      <c r="Q37" s="4"/>
      <c r="R37" s="4"/>
      <c r="S37" s="67"/>
      <c r="T37" s="75"/>
      <c r="U37" s="66"/>
    </row>
    <row r="38" spans="3:21" s="2" customFormat="1" x14ac:dyDescent="0.2">
      <c r="C38" s="8"/>
      <c r="E38" s="8"/>
      <c r="F38" s="7"/>
      <c r="H38" s="6"/>
      <c r="M38" s="5"/>
      <c r="N38" s="4"/>
      <c r="O38" s="4"/>
      <c r="P38" s="4"/>
      <c r="Q38" s="4"/>
      <c r="R38" s="4"/>
      <c r="S38" s="67"/>
      <c r="T38" s="75"/>
      <c r="U38" s="66"/>
    </row>
    <row r="39" spans="3:21" s="2" customFormat="1" x14ac:dyDescent="0.2">
      <c r="C39" s="8"/>
      <c r="E39" s="8"/>
      <c r="F39" s="7"/>
      <c r="H39" s="6"/>
      <c r="M39" s="5"/>
      <c r="N39" s="4"/>
      <c r="O39" s="4"/>
      <c r="P39" s="4"/>
      <c r="Q39" s="4"/>
      <c r="R39" s="4"/>
      <c r="S39" s="67"/>
      <c r="T39" s="75"/>
      <c r="U39" s="66"/>
    </row>
    <row r="40" spans="3:21" s="2" customFormat="1" x14ac:dyDescent="0.2">
      <c r="C40" s="8"/>
      <c r="E40" s="8"/>
      <c r="F40" s="7"/>
      <c r="H40" s="6"/>
      <c r="M40" s="5"/>
      <c r="N40" s="10"/>
      <c r="O40" s="4"/>
      <c r="P40" s="4"/>
      <c r="Q40" s="4"/>
      <c r="R40" s="4"/>
      <c r="S40" s="67"/>
      <c r="T40" s="75"/>
      <c r="U40" s="66"/>
    </row>
    <row r="41" spans="3:21" s="2" customFormat="1" x14ac:dyDescent="0.2">
      <c r="C41" s="8"/>
      <c r="E41" s="8"/>
      <c r="F41" s="7"/>
      <c r="H41" s="6"/>
      <c r="M41" s="5"/>
      <c r="N41" s="4"/>
      <c r="O41" s="4"/>
      <c r="P41" s="4"/>
      <c r="Q41" s="4"/>
      <c r="R41" s="4"/>
      <c r="S41" s="67"/>
      <c r="T41" s="75"/>
      <c r="U41" s="66"/>
    </row>
    <row r="42" spans="3:21" s="2" customFormat="1" x14ac:dyDescent="0.2">
      <c r="E42" s="8"/>
      <c r="F42" s="7"/>
      <c r="H42" s="6"/>
      <c r="M42" s="5"/>
      <c r="S42" s="66"/>
      <c r="T42" s="76"/>
      <c r="U42" s="66"/>
    </row>
    <row r="43" spans="3:21" s="2" customFormat="1" x14ac:dyDescent="0.2">
      <c r="C43" s="8"/>
      <c r="E43" s="8"/>
      <c r="F43" s="7"/>
      <c r="G43" s="16"/>
      <c r="H43" s="17"/>
      <c r="I43" s="16"/>
      <c r="J43" s="16"/>
      <c r="K43" s="16"/>
      <c r="L43" s="16"/>
      <c r="M43" s="15"/>
      <c r="N43" s="13"/>
      <c r="O43" s="13"/>
      <c r="P43" s="13"/>
      <c r="Q43" s="14"/>
      <c r="R43" s="14"/>
      <c r="S43" s="68"/>
      <c r="T43" s="75"/>
      <c r="U43" s="66"/>
    </row>
    <row r="44" spans="3:21" s="2" customFormat="1" x14ac:dyDescent="0.2">
      <c r="C44" s="8"/>
      <c r="E44" s="8"/>
      <c r="F44" s="7"/>
      <c r="H44" s="6"/>
      <c r="M44" s="5"/>
      <c r="N44" s="10"/>
      <c r="O44" s="10"/>
      <c r="P44" s="10"/>
      <c r="Q44" s="10"/>
      <c r="R44" s="10"/>
      <c r="S44" s="66"/>
      <c r="T44" s="75"/>
      <c r="U44" s="66"/>
    </row>
    <row r="45" spans="3:21" s="2" customFormat="1" x14ac:dyDescent="0.2">
      <c r="C45" s="8"/>
      <c r="E45" s="8"/>
      <c r="F45" s="7"/>
      <c r="H45" s="6"/>
      <c r="M45" s="5"/>
      <c r="N45" s="13"/>
      <c r="O45" s="10"/>
      <c r="P45" s="10"/>
      <c r="Q45" s="10"/>
      <c r="R45" s="10"/>
      <c r="S45" s="66"/>
      <c r="T45" s="75"/>
      <c r="U45" s="66"/>
    </row>
    <row r="46" spans="3:21" s="2" customFormat="1" x14ac:dyDescent="0.2">
      <c r="C46" s="8"/>
      <c r="E46" s="8"/>
      <c r="F46" s="7"/>
      <c r="H46" s="6"/>
      <c r="M46" s="5"/>
      <c r="N46" s="10"/>
      <c r="O46" s="10"/>
      <c r="P46" s="10"/>
      <c r="Q46" s="10"/>
      <c r="R46" s="10"/>
      <c r="S46" s="66"/>
      <c r="T46" s="75"/>
      <c r="U46" s="66"/>
    </row>
    <row r="47" spans="3:21" s="2" customFormat="1" x14ac:dyDescent="0.2">
      <c r="C47" s="8"/>
      <c r="E47" s="8"/>
      <c r="F47" s="7"/>
      <c r="H47" s="6"/>
      <c r="M47" s="5"/>
      <c r="N47" s="12"/>
      <c r="O47" s="12"/>
      <c r="P47" s="12"/>
      <c r="Q47" s="10"/>
      <c r="R47" s="10"/>
      <c r="S47" s="66"/>
      <c r="T47" s="75"/>
      <c r="U47" s="66"/>
    </row>
    <row r="48" spans="3:21" s="2" customFormat="1" x14ac:dyDescent="0.2">
      <c r="C48" s="8"/>
      <c r="E48" s="8"/>
      <c r="F48" s="7"/>
      <c r="H48" s="6"/>
      <c r="M48" s="5"/>
      <c r="N48" s="12"/>
      <c r="O48" s="10"/>
      <c r="P48" s="10"/>
      <c r="Q48" s="12"/>
      <c r="R48" s="12"/>
      <c r="S48" s="69"/>
      <c r="T48" s="75"/>
      <c r="U48" s="66"/>
    </row>
    <row r="49" spans="1:21" s="2" customFormat="1" x14ac:dyDescent="0.2">
      <c r="C49" s="8"/>
      <c r="E49" s="8"/>
      <c r="F49" s="7"/>
      <c r="H49" s="6"/>
      <c r="M49" s="5"/>
      <c r="N49" s="12"/>
      <c r="O49" s="10"/>
      <c r="P49" s="10"/>
      <c r="Q49" s="12"/>
      <c r="R49" s="12"/>
      <c r="S49" s="69"/>
      <c r="T49" s="75"/>
      <c r="U49" s="66"/>
    </row>
    <row r="50" spans="1:21" s="2" customFormat="1" x14ac:dyDescent="0.2">
      <c r="C50" s="8"/>
      <c r="E50" s="8"/>
      <c r="F50" s="7"/>
      <c r="H50" s="6"/>
      <c r="M50" s="5"/>
      <c r="N50" s="10"/>
      <c r="O50" s="10"/>
      <c r="P50" s="10"/>
      <c r="Q50" s="10"/>
      <c r="R50" s="10"/>
      <c r="S50" s="66"/>
      <c r="T50" s="75"/>
      <c r="U50" s="66"/>
    </row>
    <row r="51" spans="1:21" s="2" customFormat="1" x14ac:dyDescent="0.2">
      <c r="C51" s="8"/>
      <c r="E51" s="8"/>
      <c r="F51" s="7"/>
      <c r="H51" s="6"/>
      <c r="M51" s="5"/>
      <c r="N51" s="12"/>
      <c r="O51" s="12"/>
      <c r="P51" s="12"/>
      <c r="Q51" s="10"/>
      <c r="R51" s="10"/>
      <c r="S51" s="66"/>
      <c r="T51" s="75"/>
      <c r="U51" s="66"/>
    </row>
    <row r="52" spans="1:21" s="2" customFormat="1" x14ac:dyDescent="0.2">
      <c r="C52" s="8"/>
      <c r="E52" s="8"/>
      <c r="F52" s="7"/>
      <c r="H52" s="6"/>
      <c r="M52" s="5"/>
      <c r="N52" s="12"/>
      <c r="O52" s="10"/>
      <c r="P52" s="10"/>
      <c r="Q52" s="10"/>
      <c r="R52" s="10"/>
      <c r="S52" s="66"/>
      <c r="T52" s="75"/>
      <c r="U52" s="66"/>
    </row>
    <row r="53" spans="1:21" s="2" customFormat="1" x14ac:dyDescent="0.2">
      <c r="C53" s="8"/>
      <c r="E53" s="8"/>
      <c r="F53" s="7"/>
      <c r="H53" s="6"/>
      <c r="M53" s="5"/>
      <c r="N53" s="12"/>
      <c r="O53" s="12"/>
      <c r="P53" s="12"/>
      <c r="Q53" s="12"/>
      <c r="R53" s="12"/>
      <c r="S53" s="69"/>
      <c r="T53" s="75"/>
      <c r="U53" s="66"/>
    </row>
    <row r="54" spans="1:21" s="2" customFormat="1" x14ac:dyDescent="0.2">
      <c r="C54" s="8"/>
      <c r="E54" s="8"/>
      <c r="F54" s="7"/>
      <c r="H54" s="6"/>
      <c r="M54" s="5"/>
      <c r="N54" s="10"/>
      <c r="O54" s="10"/>
      <c r="P54" s="10"/>
      <c r="Q54" s="10"/>
      <c r="R54" s="10"/>
      <c r="S54" s="66"/>
      <c r="T54" s="75"/>
      <c r="U54" s="66"/>
    </row>
    <row r="55" spans="1:21" s="2" customFormat="1" x14ac:dyDescent="0.2">
      <c r="C55" s="8"/>
      <c r="E55" s="8"/>
      <c r="F55" s="7"/>
      <c r="H55" s="6"/>
      <c r="M55" s="5"/>
      <c r="N55" s="10"/>
      <c r="O55" s="10"/>
      <c r="P55" s="10"/>
      <c r="Q55" s="10"/>
      <c r="R55" s="10"/>
      <c r="S55" s="66"/>
      <c r="T55" s="75"/>
      <c r="U55" s="66"/>
    </row>
    <row r="56" spans="1:21" s="2" customFormat="1" x14ac:dyDescent="0.2">
      <c r="E56" s="8"/>
      <c r="F56" s="7"/>
      <c r="H56" s="6"/>
      <c r="M56" s="5"/>
      <c r="S56" s="66"/>
      <c r="T56" s="76"/>
      <c r="U56" s="66"/>
    </row>
    <row r="57" spans="1:21" s="2" customFormat="1" x14ac:dyDescent="0.2">
      <c r="C57" s="8"/>
      <c r="E57" s="8"/>
      <c r="F57" s="7"/>
      <c r="H57" s="6"/>
      <c r="M57" s="5"/>
      <c r="N57" s="4"/>
      <c r="O57" s="10"/>
      <c r="P57" s="10"/>
      <c r="Q57" s="4"/>
      <c r="R57" s="4"/>
      <c r="S57" s="67"/>
      <c r="T57" s="75"/>
      <c r="U57" s="66"/>
    </row>
    <row r="58" spans="1:21" s="2" customFormat="1" x14ac:dyDescent="0.2">
      <c r="C58" s="8"/>
      <c r="E58" s="8"/>
      <c r="F58" s="7"/>
      <c r="H58" s="6"/>
      <c r="M58" s="5"/>
      <c r="N58" s="10"/>
      <c r="O58" s="4"/>
      <c r="P58" s="4"/>
      <c r="Q58" s="4"/>
      <c r="R58" s="4"/>
      <c r="S58" s="67"/>
      <c r="T58" s="75"/>
      <c r="U58" s="66"/>
    </row>
    <row r="59" spans="1:21" s="2" customFormat="1" x14ac:dyDescent="0.2">
      <c r="C59" s="8"/>
      <c r="E59" s="8"/>
      <c r="F59" s="7"/>
      <c r="H59" s="6"/>
      <c r="M59" s="5"/>
      <c r="N59" s="10"/>
      <c r="O59" s="4"/>
      <c r="P59" s="4"/>
      <c r="Q59" s="4"/>
      <c r="R59" s="4"/>
      <c r="S59" s="67"/>
      <c r="T59" s="75"/>
      <c r="U59" s="66"/>
    </row>
    <row r="60" spans="1:21" x14ac:dyDescent="0.2">
      <c r="A60" s="2"/>
      <c r="B60" s="2"/>
      <c r="C60" s="8"/>
      <c r="D60" s="2"/>
      <c r="E60" s="8"/>
      <c r="F60" s="7"/>
      <c r="G60" s="2"/>
      <c r="H60" s="6"/>
      <c r="I60" s="2"/>
      <c r="J60" s="2"/>
      <c r="K60" s="2"/>
      <c r="L60" s="2"/>
      <c r="M60" s="5"/>
      <c r="N60" s="10"/>
      <c r="O60" s="4"/>
      <c r="P60" s="4"/>
      <c r="Q60" s="4"/>
      <c r="R60" s="4"/>
      <c r="S60" s="67"/>
      <c r="T60" s="75"/>
    </row>
    <row r="61" spans="1:21" x14ac:dyDescent="0.2">
      <c r="A61" s="2"/>
      <c r="B61" s="2"/>
      <c r="C61" s="8"/>
      <c r="D61" s="2"/>
      <c r="E61" s="8"/>
      <c r="F61" s="7"/>
      <c r="G61" s="2"/>
      <c r="H61" s="6"/>
      <c r="I61" s="2"/>
      <c r="J61" s="2"/>
      <c r="K61" s="2"/>
      <c r="L61" s="2"/>
      <c r="M61" s="5"/>
      <c r="N61" s="4"/>
      <c r="O61" s="4"/>
      <c r="P61" s="4"/>
      <c r="Q61" s="4"/>
      <c r="R61" s="4"/>
      <c r="S61" s="67"/>
      <c r="T61" s="75"/>
    </row>
    <row r="62" spans="1:21" x14ac:dyDescent="0.2">
      <c r="A62" s="2"/>
      <c r="B62" s="2"/>
      <c r="C62" s="8"/>
      <c r="D62" s="2"/>
      <c r="E62" s="8"/>
      <c r="F62" s="7"/>
      <c r="G62" s="2"/>
      <c r="H62" s="6"/>
      <c r="I62" s="2"/>
      <c r="J62" s="2"/>
      <c r="K62" s="2"/>
      <c r="L62" s="2"/>
      <c r="M62" s="5"/>
      <c r="N62" s="10"/>
      <c r="O62" s="4"/>
      <c r="P62" s="4"/>
      <c r="Q62" s="4"/>
      <c r="R62" s="4"/>
      <c r="S62" s="67"/>
      <c r="T62" s="75"/>
    </row>
    <row r="63" spans="1:21" x14ac:dyDescent="0.2">
      <c r="A63" s="2"/>
      <c r="B63" s="2"/>
      <c r="C63" s="8"/>
      <c r="D63" s="2"/>
      <c r="E63" s="8"/>
      <c r="F63" s="7"/>
      <c r="G63" s="2"/>
      <c r="H63" s="6"/>
      <c r="I63" s="2"/>
      <c r="J63" s="2"/>
      <c r="K63" s="2"/>
      <c r="L63" s="2"/>
      <c r="M63" s="5"/>
      <c r="N63" s="4"/>
      <c r="O63" s="4"/>
      <c r="P63" s="4"/>
      <c r="Q63" s="10"/>
      <c r="R63" s="10"/>
      <c r="S63" s="66"/>
      <c r="T63" s="75"/>
    </row>
    <row r="64" spans="1:21" x14ac:dyDescent="0.2">
      <c r="A64" s="2"/>
      <c r="B64" s="2"/>
      <c r="C64" s="8"/>
      <c r="D64" s="2"/>
      <c r="E64" s="8"/>
      <c r="F64" s="7"/>
      <c r="G64" s="2"/>
      <c r="H64" s="6"/>
      <c r="I64" s="2"/>
      <c r="J64" s="2"/>
      <c r="K64" s="2"/>
      <c r="L64" s="2"/>
      <c r="M64" s="5"/>
      <c r="N64" s="4"/>
      <c r="O64" s="4"/>
      <c r="P64" s="4"/>
      <c r="Q64" s="10"/>
      <c r="R64" s="10"/>
      <c r="S64" s="66"/>
      <c r="T64" s="75"/>
    </row>
    <row r="65" spans="1:20" x14ac:dyDescent="0.2">
      <c r="A65" s="2"/>
      <c r="B65" s="2"/>
      <c r="C65" s="8"/>
      <c r="D65" s="2"/>
      <c r="E65" s="8"/>
      <c r="F65" s="7"/>
      <c r="G65" s="2"/>
      <c r="H65" s="6"/>
      <c r="I65" s="2"/>
      <c r="J65" s="2"/>
      <c r="K65" s="2"/>
      <c r="L65" s="2"/>
      <c r="M65" s="5"/>
      <c r="N65" s="10"/>
      <c r="O65" s="4"/>
      <c r="P65" s="4"/>
      <c r="Q65" s="4"/>
      <c r="R65" s="4"/>
      <c r="S65" s="67"/>
      <c r="T65" s="75"/>
    </row>
    <row r="66" spans="1:20" x14ac:dyDescent="0.2">
      <c r="A66" s="2"/>
      <c r="B66" s="2"/>
      <c r="C66" s="8"/>
      <c r="D66" s="2"/>
      <c r="E66" s="8"/>
      <c r="F66" s="7"/>
      <c r="G66" s="2"/>
      <c r="H66" s="6"/>
      <c r="I66" s="2"/>
      <c r="J66" s="2"/>
      <c r="K66" s="2"/>
      <c r="L66" s="2"/>
      <c r="M66" s="5"/>
      <c r="N66" s="4"/>
      <c r="O66" s="4"/>
      <c r="P66" s="4"/>
      <c r="Q66" s="4"/>
      <c r="R66" s="4"/>
      <c r="S66" s="67"/>
      <c r="T66" s="75"/>
    </row>
    <row r="67" spans="1:20" x14ac:dyDescent="0.2">
      <c r="A67" s="2"/>
      <c r="B67" s="2"/>
      <c r="C67" s="8"/>
      <c r="D67" s="2"/>
      <c r="E67" s="8"/>
      <c r="F67" s="7"/>
      <c r="G67" s="2"/>
      <c r="H67" s="6"/>
      <c r="I67" s="2"/>
      <c r="J67" s="2"/>
      <c r="K67" s="2"/>
      <c r="L67" s="2"/>
      <c r="M67" s="5"/>
      <c r="N67" s="4"/>
      <c r="O67" s="4"/>
      <c r="P67" s="4"/>
      <c r="Q67" s="4"/>
      <c r="R67" s="4"/>
      <c r="S67" s="67"/>
      <c r="T67" s="75"/>
    </row>
    <row r="68" spans="1:20" x14ac:dyDescent="0.2">
      <c r="A68" s="2"/>
      <c r="B68" s="2"/>
      <c r="C68" s="8"/>
      <c r="D68" s="2"/>
      <c r="E68" s="8"/>
      <c r="F68" s="7"/>
      <c r="G68" s="2"/>
      <c r="H68" s="6"/>
      <c r="I68" s="2"/>
      <c r="J68" s="2"/>
      <c r="K68" s="2"/>
      <c r="L68" s="2"/>
      <c r="M68" s="5"/>
      <c r="N68" s="10"/>
      <c r="O68" s="10"/>
      <c r="P68" s="10"/>
      <c r="Q68" s="10"/>
      <c r="R68" s="10"/>
      <c r="S68" s="66"/>
      <c r="T68" s="77"/>
    </row>
    <row r="69" spans="1:20" x14ac:dyDescent="0.2">
      <c r="A69" s="2"/>
      <c r="B69" s="2"/>
      <c r="C69" s="8"/>
      <c r="D69" s="2"/>
      <c r="E69" s="8"/>
      <c r="F69" s="7"/>
      <c r="G69" s="2"/>
      <c r="H69" s="6"/>
      <c r="I69" s="2"/>
      <c r="J69" s="2"/>
      <c r="K69" s="2"/>
      <c r="L69" s="2"/>
      <c r="M69" s="5"/>
      <c r="N69" s="4"/>
      <c r="O69" s="4"/>
      <c r="P69" s="4"/>
      <c r="Q69" s="4"/>
      <c r="R69" s="4"/>
      <c r="S69" s="67"/>
      <c r="T69" s="75"/>
    </row>
    <row r="70" spans="1:20" x14ac:dyDescent="0.2">
      <c r="A70" s="2"/>
      <c r="B70" s="2"/>
      <c r="C70" s="8"/>
      <c r="D70" s="2"/>
      <c r="E70" s="8"/>
      <c r="F70" s="7"/>
      <c r="G70" s="2"/>
      <c r="H70" s="6"/>
      <c r="I70" s="2"/>
      <c r="J70" s="2"/>
      <c r="K70" s="2"/>
      <c r="L70" s="2"/>
      <c r="M70" s="5"/>
      <c r="N70" s="4"/>
      <c r="O70" s="4"/>
      <c r="P70" s="4"/>
      <c r="Q70" s="4"/>
      <c r="R70" s="4"/>
      <c r="S70" s="67"/>
      <c r="T70" s="75"/>
    </row>
    <row r="71" spans="1:2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6"/>
      <c r="T71" s="78"/>
    </row>
    <row r="72" spans="1:2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66"/>
      <c r="T72" s="78"/>
    </row>
  </sheetData>
  <mergeCells count="1">
    <mergeCell ref="C5:K5"/>
  </mergeCells>
  <conditionalFormatting sqref="C7:U7 C29:F31 L29:L31 Q29:Q31 S29:U31 I12:J12 C8:G28 I8:U8 H8:H31 I9:I11 K9:U9 I14:J15 I13 I17:J17 I16 I20:J20 I18 I25:J26 I21:I22 I27 L10:U28 K10:K31">
    <cfRule type="expression" dxfId="24" priority="13" stopIfTrue="1">
      <formula>$C7="ж"</formula>
    </cfRule>
  </conditionalFormatting>
  <conditionalFormatting sqref="J9">
    <cfRule type="expression" dxfId="23" priority="12" stopIfTrue="1">
      <formula>$C9="ж"</formula>
    </cfRule>
  </conditionalFormatting>
  <conditionalFormatting sqref="J10">
    <cfRule type="expression" dxfId="22" priority="11" stopIfTrue="1">
      <formula>$C10="ж"</formula>
    </cfRule>
  </conditionalFormatting>
  <conditionalFormatting sqref="J11">
    <cfRule type="expression" dxfId="21" priority="10" stopIfTrue="1">
      <formula>$C11="ж"</formula>
    </cfRule>
  </conditionalFormatting>
  <conditionalFormatting sqref="J13">
    <cfRule type="expression" dxfId="20" priority="9" stopIfTrue="1">
      <formula>$C13="ж"</formula>
    </cfRule>
  </conditionalFormatting>
  <conditionalFormatting sqref="J16">
    <cfRule type="expression" dxfId="19" priority="8" stopIfTrue="1">
      <formula>$C16="ж"</formula>
    </cfRule>
  </conditionalFormatting>
  <conditionalFormatting sqref="J18">
    <cfRule type="expression" dxfId="18" priority="7" stopIfTrue="1">
      <formula>$C18="ж"</formula>
    </cfRule>
  </conditionalFormatting>
  <conditionalFormatting sqref="J21">
    <cfRule type="expression" dxfId="17" priority="6" stopIfTrue="1">
      <formula>$C21="ж"</formula>
    </cfRule>
  </conditionalFormatting>
  <conditionalFormatting sqref="J22">
    <cfRule type="expression" dxfId="16" priority="5" stopIfTrue="1">
      <formula>$C22="ж"</formula>
    </cfRule>
  </conditionalFormatting>
  <conditionalFormatting sqref="I23:J23">
    <cfRule type="expression" dxfId="15" priority="4" stopIfTrue="1">
      <formula>$C23="ж"</formula>
    </cfRule>
  </conditionalFormatting>
  <conditionalFormatting sqref="I24:J24">
    <cfRule type="expression" dxfId="14" priority="3" stopIfTrue="1">
      <formula>$C24="ж"</formula>
    </cfRule>
  </conditionalFormatting>
  <conditionalFormatting sqref="I28:J28">
    <cfRule type="expression" dxfId="13" priority="2" stopIfTrue="1">
      <formula>$C28="ж"</formula>
    </cfRule>
  </conditionalFormatting>
  <conditionalFormatting sqref="J30">
    <cfRule type="expression" dxfId="12" priority="1" stopIfTrue="1">
      <formula>$C30="ж"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72"/>
  <sheetViews>
    <sheetView workbookViewId="0">
      <selection activeCell="D1" sqref="D1:F1048576"/>
    </sheetView>
  </sheetViews>
  <sheetFormatPr defaultRowHeight="12.75" x14ac:dyDescent="0.2"/>
  <cols>
    <col min="1" max="1" width="2.140625" style="1" bestFit="1" customWidth="1"/>
    <col min="2" max="2" width="2.28515625" style="1" customWidth="1"/>
    <col min="3" max="3" width="10.7109375" style="1" customWidth="1"/>
    <col min="4" max="4" width="10.5703125" style="1" customWidth="1"/>
    <col min="5" max="5" width="7.7109375" style="1" customWidth="1"/>
    <col min="6" max="6" width="16.7109375" style="1" bestFit="1" customWidth="1"/>
    <col min="7" max="7" width="8.42578125" style="1" customWidth="1"/>
    <col min="8" max="8" width="10.42578125" style="1" bestFit="1" customWidth="1"/>
    <col min="9" max="9" width="14.85546875" style="1" bestFit="1" customWidth="1"/>
    <col min="10" max="10" width="11.7109375" style="1" customWidth="1"/>
    <col min="11" max="11" width="4.7109375" style="1" bestFit="1" customWidth="1"/>
    <col min="12" max="12" width="7.7109375" style="1" hidden="1" customWidth="1"/>
    <col min="13" max="16" width="7.28515625" style="1" customWidth="1"/>
    <col min="17" max="17" width="10.42578125" style="1" bestFit="1" customWidth="1"/>
    <col min="18" max="18" width="8.5703125" style="1" hidden="1" customWidth="1"/>
    <col min="19" max="19" width="6.7109375" style="1" bestFit="1" customWidth="1"/>
    <col min="20" max="20" width="10.42578125" style="1" bestFit="1" customWidth="1"/>
    <col min="21" max="21" width="6.7109375" style="1" bestFit="1" customWidth="1"/>
    <col min="22" max="16384" width="9.140625" style="1"/>
  </cols>
  <sheetData>
    <row r="1" spans="3:23" ht="33.75" customHeight="1" x14ac:dyDescent="0.2"/>
    <row r="2" spans="3:23" ht="40.5" customHeight="1" x14ac:dyDescent="0.2"/>
    <row r="3" spans="3:23" x14ac:dyDescent="0.2">
      <c r="G3" s="48"/>
    </row>
    <row r="4" spans="3:23" ht="15" x14ac:dyDescent="0.25">
      <c r="C4" s="47">
        <v>43820</v>
      </c>
      <c r="E4" s="1" t="s">
        <v>22</v>
      </c>
      <c r="S4" s="63"/>
      <c r="T4" s="80"/>
      <c r="U4" s="63"/>
      <c r="V4"/>
    </row>
    <row r="5" spans="3:23" ht="15" x14ac:dyDescent="0.25">
      <c r="C5" s="137" t="s">
        <v>33</v>
      </c>
      <c r="D5" s="137"/>
      <c r="E5" s="137"/>
      <c r="F5" s="137"/>
      <c r="G5" s="137"/>
      <c r="H5" s="137"/>
      <c r="I5" s="137"/>
      <c r="J5" s="137"/>
      <c r="K5" s="137"/>
      <c r="L5" s="96"/>
      <c r="M5" s="96"/>
      <c r="N5" s="96"/>
      <c r="O5" s="96"/>
      <c r="P5" s="96"/>
      <c r="Q5" s="96"/>
      <c r="R5" s="81"/>
      <c r="S5" s="82"/>
      <c r="T5" s="83"/>
      <c r="U5" s="84"/>
      <c r="V5" s="44"/>
    </row>
    <row r="6" spans="3:23" ht="26.25" customHeight="1" x14ac:dyDescent="0.25">
      <c r="C6" s="46" t="s">
        <v>20</v>
      </c>
      <c r="D6" s="46" t="s">
        <v>19</v>
      </c>
      <c r="E6" s="46" t="s">
        <v>18</v>
      </c>
      <c r="F6" s="46" t="s">
        <v>17</v>
      </c>
      <c r="G6" s="46" t="s">
        <v>16</v>
      </c>
      <c r="H6" s="45" t="s">
        <v>15</v>
      </c>
      <c r="I6" s="46" t="s">
        <v>14</v>
      </c>
      <c r="J6" s="46" t="s">
        <v>13</v>
      </c>
      <c r="K6" s="46" t="s">
        <v>12</v>
      </c>
      <c r="L6" s="45" t="s">
        <v>11</v>
      </c>
      <c r="M6" s="46" t="s">
        <v>10</v>
      </c>
      <c r="N6" s="46" t="s">
        <v>9</v>
      </c>
      <c r="O6" s="46" t="s">
        <v>8</v>
      </c>
      <c r="P6" s="46" t="s">
        <v>7</v>
      </c>
      <c r="Q6" s="45" t="s">
        <v>6</v>
      </c>
      <c r="R6" s="45" t="s">
        <v>5</v>
      </c>
      <c r="S6" s="64" t="s">
        <v>3</v>
      </c>
      <c r="T6" s="85" t="s">
        <v>4</v>
      </c>
      <c r="U6" s="70" t="s">
        <v>3</v>
      </c>
      <c r="V6" s="44"/>
    </row>
    <row r="7" spans="3:23" ht="15" x14ac:dyDescent="0.25">
      <c r="C7" s="39" t="s">
        <v>37</v>
      </c>
      <c r="D7" s="49">
        <v>52</v>
      </c>
      <c r="E7" s="86" t="s">
        <v>1</v>
      </c>
      <c r="F7" s="38" t="s">
        <v>38</v>
      </c>
      <c r="G7" s="43">
        <v>50.1</v>
      </c>
      <c r="H7" s="42" t="s">
        <v>0</v>
      </c>
      <c r="I7" s="35" t="s">
        <v>22</v>
      </c>
      <c r="J7" s="34">
        <v>32088</v>
      </c>
      <c r="K7" s="33">
        <v>32</v>
      </c>
      <c r="L7" s="22">
        <v>1.2827</v>
      </c>
      <c r="M7" s="32">
        <v>37.5</v>
      </c>
      <c r="N7" s="32">
        <v>-42.5</v>
      </c>
      <c r="O7" s="32">
        <v>45</v>
      </c>
      <c r="P7" s="32"/>
      <c r="Q7" s="18">
        <v>45</v>
      </c>
      <c r="R7" s="31">
        <v>399.9</v>
      </c>
      <c r="S7" s="65">
        <v>1</v>
      </c>
      <c r="T7" s="87">
        <v>57.721499999999999</v>
      </c>
      <c r="U7" s="71">
        <v>4</v>
      </c>
      <c r="V7" s="41"/>
    </row>
    <row r="8" spans="3:23" ht="15" x14ac:dyDescent="0.25">
      <c r="C8" s="39" t="s">
        <v>37</v>
      </c>
      <c r="D8" s="49">
        <v>56</v>
      </c>
      <c r="E8" s="86" t="s">
        <v>1</v>
      </c>
      <c r="F8" s="38" t="s">
        <v>39</v>
      </c>
      <c r="G8" s="43">
        <v>55.6</v>
      </c>
      <c r="H8" s="42" t="s">
        <v>0</v>
      </c>
      <c r="I8" s="35" t="s">
        <v>22</v>
      </c>
      <c r="J8" s="34"/>
      <c r="K8" s="33">
        <v>119</v>
      </c>
      <c r="L8" s="22">
        <v>1.1849000000000001</v>
      </c>
      <c r="M8" s="32">
        <v>72.5</v>
      </c>
      <c r="N8" s="32">
        <v>75</v>
      </c>
      <c r="O8" s="32">
        <v>77.5</v>
      </c>
      <c r="P8" s="32"/>
      <c r="Q8" s="18">
        <v>77.5</v>
      </c>
      <c r="R8" s="31">
        <v>719.4</v>
      </c>
      <c r="S8" s="65">
        <v>1</v>
      </c>
      <c r="T8" s="87">
        <v>91.829750000000004</v>
      </c>
      <c r="U8" s="71">
        <v>2</v>
      </c>
      <c r="V8"/>
      <c r="W8" s="30"/>
    </row>
    <row r="9" spans="3:23" ht="15" x14ac:dyDescent="0.25">
      <c r="C9" s="39" t="s">
        <v>37</v>
      </c>
      <c r="D9" s="49">
        <v>67.5</v>
      </c>
      <c r="E9" s="86" t="s">
        <v>1</v>
      </c>
      <c r="F9" s="38" t="s">
        <v>40</v>
      </c>
      <c r="G9" s="43">
        <v>65.900000000000006</v>
      </c>
      <c r="H9" s="42" t="s">
        <v>0</v>
      </c>
      <c r="I9" s="35" t="s">
        <v>41</v>
      </c>
      <c r="J9" s="34">
        <v>34281</v>
      </c>
      <c r="K9" s="33">
        <v>26</v>
      </c>
      <c r="L9" s="102">
        <v>1.0407999999999999</v>
      </c>
      <c r="M9" s="32">
        <v>-90</v>
      </c>
      <c r="N9" s="32">
        <v>85</v>
      </c>
      <c r="O9" s="32">
        <v>-90</v>
      </c>
      <c r="P9" s="32"/>
      <c r="Q9" s="18">
        <v>85</v>
      </c>
      <c r="R9" s="31">
        <v>784.1</v>
      </c>
      <c r="S9" s="65">
        <v>1</v>
      </c>
      <c r="T9" s="87">
        <v>88.467999999999989</v>
      </c>
      <c r="U9" s="71">
        <v>3</v>
      </c>
      <c r="V9"/>
      <c r="W9" s="30"/>
    </row>
    <row r="10" spans="3:23" ht="15" x14ac:dyDescent="0.25">
      <c r="C10" s="39" t="s">
        <v>37</v>
      </c>
      <c r="D10" s="49">
        <v>75</v>
      </c>
      <c r="E10" s="86" t="s">
        <v>1</v>
      </c>
      <c r="F10" s="38" t="s">
        <v>42</v>
      </c>
      <c r="G10" s="43">
        <v>68.3</v>
      </c>
      <c r="H10" s="42" t="s">
        <v>0</v>
      </c>
      <c r="I10" s="35" t="s">
        <v>43</v>
      </c>
      <c r="J10" s="34">
        <v>30821</v>
      </c>
      <c r="K10" s="33">
        <v>35</v>
      </c>
      <c r="L10" s="22">
        <v>1.0121</v>
      </c>
      <c r="M10" s="32">
        <v>-85</v>
      </c>
      <c r="N10" s="32">
        <v>-85</v>
      </c>
      <c r="O10" s="32">
        <v>-85</v>
      </c>
      <c r="P10" s="32"/>
      <c r="Q10" s="18">
        <v>0</v>
      </c>
      <c r="R10" s="31">
        <v>-68.3</v>
      </c>
      <c r="S10" s="65" t="s">
        <v>1</v>
      </c>
      <c r="T10" s="87" t="s">
        <v>1</v>
      </c>
      <c r="U10" s="71" t="s">
        <v>1</v>
      </c>
      <c r="V10"/>
      <c r="W10" s="30"/>
    </row>
    <row r="11" spans="3:23" ht="15" x14ac:dyDescent="0.25">
      <c r="C11" s="39" t="s">
        <v>37</v>
      </c>
      <c r="D11" s="49" t="s">
        <v>53</v>
      </c>
      <c r="E11" s="86" t="s">
        <v>1</v>
      </c>
      <c r="F11" s="38" t="s">
        <v>44</v>
      </c>
      <c r="G11" s="43">
        <v>82.1</v>
      </c>
      <c r="H11" s="42" t="s">
        <v>0</v>
      </c>
      <c r="I11" s="35" t="s">
        <v>22</v>
      </c>
      <c r="J11" s="34">
        <v>33346</v>
      </c>
      <c r="K11" s="33">
        <v>28</v>
      </c>
      <c r="L11" s="22">
        <v>0.90229999999999999</v>
      </c>
      <c r="M11" s="32">
        <v>120</v>
      </c>
      <c r="N11" s="32">
        <v>125</v>
      </c>
      <c r="O11" s="32">
        <v>130</v>
      </c>
      <c r="P11" s="32"/>
      <c r="Q11" s="18">
        <v>130</v>
      </c>
      <c r="R11" s="31">
        <v>1217.9000000000001</v>
      </c>
      <c r="S11" s="65">
        <v>1</v>
      </c>
      <c r="T11" s="87">
        <v>117.29899999999999</v>
      </c>
      <c r="U11" s="71">
        <v>1</v>
      </c>
      <c r="V11"/>
      <c r="W11" s="30"/>
    </row>
    <row r="12" spans="3:23" ht="15" x14ac:dyDescent="0.25">
      <c r="C12" s="39" t="s">
        <v>45</v>
      </c>
      <c r="D12" s="49">
        <v>75</v>
      </c>
      <c r="E12" s="86" t="s">
        <v>1</v>
      </c>
      <c r="F12" s="38" t="s">
        <v>46</v>
      </c>
      <c r="G12" s="43">
        <v>74</v>
      </c>
      <c r="H12" s="42" t="s">
        <v>0</v>
      </c>
      <c r="I12" s="35" t="s">
        <v>22</v>
      </c>
      <c r="J12" s="34"/>
      <c r="K12" s="33">
        <v>119</v>
      </c>
      <c r="L12" s="22">
        <v>0.71930000000000005</v>
      </c>
      <c r="M12" s="32">
        <v>130</v>
      </c>
      <c r="N12" s="32">
        <v>135</v>
      </c>
      <c r="O12" s="32">
        <v>-137.5</v>
      </c>
      <c r="P12" s="32"/>
      <c r="Q12" s="18">
        <v>135</v>
      </c>
      <c r="R12" s="31">
        <v>1276</v>
      </c>
      <c r="S12" s="65">
        <v>1</v>
      </c>
      <c r="T12" s="87">
        <v>97.105500000000006</v>
      </c>
      <c r="U12" s="71">
        <v>4</v>
      </c>
      <c r="V12"/>
      <c r="W12" s="30"/>
    </row>
    <row r="13" spans="3:23" ht="15" x14ac:dyDescent="0.25">
      <c r="C13" s="39" t="s">
        <v>45</v>
      </c>
      <c r="D13" s="49">
        <v>75</v>
      </c>
      <c r="E13" s="86" t="s">
        <v>1</v>
      </c>
      <c r="F13" s="38" t="s">
        <v>47</v>
      </c>
      <c r="G13" s="43">
        <v>74.400000000000006</v>
      </c>
      <c r="H13" s="42" t="s">
        <v>0</v>
      </c>
      <c r="I13" s="35" t="s">
        <v>22</v>
      </c>
      <c r="J13" s="34"/>
      <c r="K13" s="33">
        <v>119</v>
      </c>
      <c r="L13" s="22">
        <v>0.71730000000000005</v>
      </c>
      <c r="M13" s="32">
        <v>112.5</v>
      </c>
      <c r="N13" s="32">
        <v>120</v>
      </c>
      <c r="O13" s="32">
        <v>125</v>
      </c>
      <c r="P13" s="32"/>
      <c r="Q13" s="18">
        <v>125</v>
      </c>
      <c r="R13" s="31">
        <v>1175.5999999999999</v>
      </c>
      <c r="S13" s="65">
        <v>2</v>
      </c>
      <c r="T13" s="87">
        <v>89.662500000000009</v>
      </c>
      <c r="U13" s="71">
        <v>5</v>
      </c>
      <c r="V13"/>
      <c r="W13" s="30"/>
    </row>
    <row r="14" spans="3:23" ht="15" x14ac:dyDescent="0.25">
      <c r="C14" s="39" t="s">
        <v>45</v>
      </c>
      <c r="D14" s="49">
        <v>100</v>
      </c>
      <c r="E14" s="86" t="s">
        <v>1</v>
      </c>
      <c r="F14" s="38" t="s">
        <v>48</v>
      </c>
      <c r="G14" s="43">
        <v>98.2</v>
      </c>
      <c r="H14" s="42" t="s">
        <v>0</v>
      </c>
      <c r="I14" s="35" t="s">
        <v>49</v>
      </c>
      <c r="J14" s="34">
        <v>32059</v>
      </c>
      <c r="K14" s="33">
        <v>32</v>
      </c>
      <c r="L14" s="22">
        <v>0.61309999999999998</v>
      </c>
      <c r="M14" s="32">
        <v>215</v>
      </c>
      <c r="N14" s="32">
        <v>225</v>
      </c>
      <c r="O14" s="32">
        <v>-230</v>
      </c>
      <c r="P14" s="32"/>
      <c r="Q14" s="18">
        <v>225</v>
      </c>
      <c r="R14" s="31">
        <v>2151.8000000000002</v>
      </c>
      <c r="S14" s="65">
        <v>1</v>
      </c>
      <c r="T14" s="87">
        <v>137.94749999999999</v>
      </c>
      <c r="U14" s="71">
        <v>2</v>
      </c>
      <c r="V14"/>
      <c r="W14" s="30"/>
    </row>
    <row r="15" spans="3:23" ht="15" x14ac:dyDescent="0.25">
      <c r="C15" s="39" t="s">
        <v>45</v>
      </c>
      <c r="D15" s="49">
        <v>110</v>
      </c>
      <c r="E15" s="86" t="s">
        <v>1</v>
      </c>
      <c r="F15" s="38" t="s">
        <v>50</v>
      </c>
      <c r="G15" s="43">
        <v>109.6</v>
      </c>
      <c r="H15" s="42" t="s">
        <v>0</v>
      </c>
      <c r="I15" s="35" t="s">
        <v>43</v>
      </c>
      <c r="J15" s="34">
        <v>33055</v>
      </c>
      <c r="K15" s="33">
        <v>29</v>
      </c>
      <c r="L15" s="22">
        <v>0.58930000000000005</v>
      </c>
      <c r="M15" s="32">
        <v>250</v>
      </c>
      <c r="N15" s="32">
        <v>257.5</v>
      </c>
      <c r="O15" s="32">
        <v>-265</v>
      </c>
      <c r="P15" s="32"/>
      <c r="Q15" s="18">
        <v>257.5</v>
      </c>
      <c r="R15" s="31">
        <v>2465.4</v>
      </c>
      <c r="S15" s="65">
        <v>1</v>
      </c>
      <c r="T15" s="87">
        <v>151.74475000000001</v>
      </c>
      <c r="U15" s="71">
        <v>1</v>
      </c>
      <c r="V15"/>
      <c r="W15" s="30"/>
    </row>
    <row r="16" spans="3:23" ht="15" x14ac:dyDescent="0.25">
      <c r="C16" s="39" t="s">
        <v>45</v>
      </c>
      <c r="D16" s="49">
        <v>125</v>
      </c>
      <c r="E16" s="86" t="s">
        <v>1</v>
      </c>
      <c r="F16" s="38" t="s">
        <v>51</v>
      </c>
      <c r="G16" s="43">
        <v>115.9</v>
      </c>
      <c r="H16" s="42" t="s">
        <v>0</v>
      </c>
      <c r="I16" s="35" t="s">
        <v>22</v>
      </c>
      <c r="J16" s="34"/>
      <c r="K16" s="33">
        <v>119</v>
      </c>
      <c r="L16" s="22">
        <v>0.58009999999999995</v>
      </c>
      <c r="M16" s="32">
        <v>190</v>
      </c>
      <c r="N16" s="32">
        <v>200</v>
      </c>
      <c r="O16" s="32">
        <v>-205</v>
      </c>
      <c r="P16" s="32"/>
      <c r="Q16" s="18">
        <v>200</v>
      </c>
      <c r="R16" s="31">
        <v>1884.1</v>
      </c>
      <c r="S16" s="65">
        <v>1</v>
      </c>
      <c r="T16" s="87">
        <v>116.02</v>
      </c>
      <c r="U16" s="71">
        <v>3</v>
      </c>
      <c r="V16"/>
    </row>
    <row r="17" spans="3:21" ht="15" x14ac:dyDescent="0.25">
      <c r="C17" s="39"/>
      <c r="D17" s="49" t="s">
        <v>2</v>
      </c>
      <c r="E17" s="86" t="s">
        <v>1</v>
      </c>
      <c r="F17" s="38"/>
      <c r="G17" s="43"/>
      <c r="H17" s="42" t="s">
        <v>0</v>
      </c>
      <c r="I17" s="35"/>
      <c r="J17" s="34"/>
      <c r="K17" s="33">
        <v>119</v>
      </c>
      <c r="L17" s="22">
        <v>0</v>
      </c>
      <c r="M17" s="32"/>
      <c r="N17" s="32"/>
      <c r="O17" s="32"/>
      <c r="P17" s="32"/>
      <c r="Q17" s="18">
        <v>0</v>
      </c>
      <c r="R17" s="31">
        <v>0</v>
      </c>
      <c r="S17" s="65" t="s">
        <v>1</v>
      </c>
      <c r="T17" s="87" t="s">
        <v>1</v>
      </c>
      <c r="U17" s="71" t="s">
        <v>1</v>
      </c>
    </row>
    <row r="18" spans="3:21" s="2" customFormat="1" ht="15" x14ac:dyDescent="0.25">
      <c r="C18" s="39"/>
      <c r="D18" s="49" t="s">
        <v>2</v>
      </c>
      <c r="E18" s="86" t="s">
        <v>1</v>
      </c>
      <c r="F18" s="38"/>
      <c r="G18" s="43"/>
      <c r="H18" s="42" t="s">
        <v>0</v>
      </c>
      <c r="I18" s="35"/>
      <c r="J18" s="34"/>
      <c r="K18" s="33">
        <v>119</v>
      </c>
      <c r="L18" s="22">
        <v>0</v>
      </c>
      <c r="M18" s="32"/>
      <c r="N18" s="32"/>
      <c r="O18" s="32"/>
      <c r="P18" s="32"/>
      <c r="Q18" s="18">
        <v>0</v>
      </c>
      <c r="R18" s="31">
        <v>0</v>
      </c>
      <c r="S18" s="65" t="s">
        <v>1</v>
      </c>
      <c r="T18" s="87" t="s">
        <v>1</v>
      </c>
      <c r="U18" s="71" t="s">
        <v>1</v>
      </c>
    </row>
    <row r="19" spans="3:21" ht="15" x14ac:dyDescent="0.25">
      <c r="C19" s="39"/>
      <c r="D19" s="49" t="s">
        <v>2</v>
      </c>
      <c r="E19" s="86" t="s">
        <v>1</v>
      </c>
      <c r="F19" s="38"/>
      <c r="G19" s="43"/>
      <c r="H19" s="42" t="s">
        <v>0</v>
      </c>
      <c r="I19" s="35"/>
      <c r="J19" s="34"/>
      <c r="K19" s="33">
        <v>119</v>
      </c>
      <c r="L19" s="22">
        <v>0</v>
      </c>
      <c r="M19" s="32"/>
      <c r="N19" s="32"/>
      <c r="O19" s="32"/>
      <c r="P19" s="32"/>
      <c r="Q19" s="18">
        <v>0</v>
      </c>
      <c r="R19" s="31">
        <v>0</v>
      </c>
      <c r="S19" s="65" t="s">
        <v>1</v>
      </c>
      <c r="T19" s="87" t="s">
        <v>1</v>
      </c>
      <c r="U19" s="71" t="s">
        <v>1</v>
      </c>
    </row>
    <row r="20" spans="3:21" s="2" customFormat="1" ht="15" x14ac:dyDescent="0.25">
      <c r="C20" s="39"/>
      <c r="D20" s="49" t="s">
        <v>2</v>
      </c>
      <c r="E20" s="86" t="s">
        <v>1</v>
      </c>
      <c r="F20" s="38"/>
      <c r="G20" s="43"/>
      <c r="H20" s="42" t="s">
        <v>0</v>
      </c>
      <c r="I20" s="35"/>
      <c r="J20" s="34"/>
      <c r="K20" s="33">
        <v>119</v>
      </c>
      <c r="L20" s="22">
        <v>0</v>
      </c>
      <c r="M20" s="32"/>
      <c r="N20" s="32"/>
      <c r="O20" s="32"/>
      <c r="P20" s="32"/>
      <c r="Q20" s="18">
        <v>0</v>
      </c>
      <c r="R20" s="31">
        <v>0</v>
      </c>
      <c r="S20" s="65" t="s">
        <v>1</v>
      </c>
      <c r="T20" s="87" t="s">
        <v>1</v>
      </c>
      <c r="U20" s="71" t="s">
        <v>1</v>
      </c>
    </row>
    <row r="21" spans="3:21" s="2" customFormat="1" ht="15" x14ac:dyDescent="0.25">
      <c r="C21" s="39"/>
      <c r="D21" s="49" t="s">
        <v>2</v>
      </c>
      <c r="E21" s="86" t="s">
        <v>1</v>
      </c>
      <c r="F21" s="38"/>
      <c r="G21" s="43"/>
      <c r="H21" s="42" t="s">
        <v>0</v>
      </c>
      <c r="I21" s="35"/>
      <c r="J21" s="34"/>
      <c r="K21" s="33">
        <v>119</v>
      </c>
      <c r="L21" s="22">
        <v>0</v>
      </c>
      <c r="M21" s="32"/>
      <c r="N21" s="32"/>
      <c r="O21" s="32"/>
      <c r="P21" s="32"/>
      <c r="Q21" s="18">
        <v>0</v>
      </c>
      <c r="R21" s="31">
        <v>0</v>
      </c>
      <c r="S21" s="65" t="s">
        <v>1</v>
      </c>
      <c r="T21" s="87" t="s">
        <v>1</v>
      </c>
      <c r="U21" s="71" t="s">
        <v>1</v>
      </c>
    </row>
    <row r="22" spans="3:21" s="2" customFormat="1" ht="15" x14ac:dyDescent="0.25">
      <c r="C22" s="39"/>
      <c r="D22" s="49" t="s">
        <v>2</v>
      </c>
      <c r="E22" s="86" t="s">
        <v>1</v>
      </c>
      <c r="F22" s="38"/>
      <c r="G22" s="43"/>
      <c r="H22" s="42" t="s">
        <v>0</v>
      </c>
      <c r="I22" s="35"/>
      <c r="J22" s="34"/>
      <c r="K22" s="33">
        <v>119</v>
      </c>
      <c r="L22" s="22">
        <v>0</v>
      </c>
      <c r="M22" s="32"/>
      <c r="N22" s="32"/>
      <c r="O22" s="32"/>
      <c r="P22" s="32"/>
      <c r="Q22" s="18">
        <v>0</v>
      </c>
      <c r="R22" s="31">
        <v>0</v>
      </c>
      <c r="S22" s="65" t="s">
        <v>1</v>
      </c>
      <c r="T22" s="87" t="s">
        <v>1</v>
      </c>
      <c r="U22" s="71" t="s">
        <v>1</v>
      </c>
    </row>
    <row r="23" spans="3:21" s="2" customFormat="1" ht="15" x14ac:dyDescent="0.25">
      <c r="C23" s="39"/>
      <c r="D23" s="49" t="s">
        <v>2</v>
      </c>
      <c r="E23" s="86" t="s">
        <v>1</v>
      </c>
      <c r="F23" s="38"/>
      <c r="G23" s="43"/>
      <c r="H23" s="42" t="s">
        <v>0</v>
      </c>
      <c r="I23" s="35"/>
      <c r="J23" s="34"/>
      <c r="K23" s="33">
        <v>119</v>
      </c>
      <c r="L23" s="22">
        <v>0</v>
      </c>
      <c r="M23" s="32"/>
      <c r="N23" s="32"/>
      <c r="O23" s="32"/>
      <c r="P23" s="32"/>
      <c r="Q23" s="18">
        <v>0</v>
      </c>
      <c r="R23" s="31">
        <v>0</v>
      </c>
      <c r="S23" s="65" t="s">
        <v>1</v>
      </c>
      <c r="T23" s="87" t="s">
        <v>1</v>
      </c>
      <c r="U23" s="71" t="s">
        <v>1</v>
      </c>
    </row>
    <row r="24" spans="3:21" s="2" customFormat="1" ht="15" x14ac:dyDescent="0.25">
      <c r="C24" s="39"/>
      <c r="D24" s="49" t="s">
        <v>2</v>
      </c>
      <c r="E24" s="86" t="s">
        <v>1</v>
      </c>
      <c r="F24" s="38"/>
      <c r="G24" s="40"/>
      <c r="H24" s="42" t="s">
        <v>0</v>
      </c>
      <c r="I24" s="35"/>
      <c r="J24" s="34"/>
      <c r="K24" s="33">
        <v>119</v>
      </c>
      <c r="L24" s="22">
        <v>0</v>
      </c>
      <c r="M24" s="32"/>
      <c r="N24" s="32"/>
      <c r="O24" s="32"/>
      <c r="P24" s="32"/>
      <c r="Q24" s="18">
        <v>0</v>
      </c>
      <c r="R24" s="31">
        <v>0</v>
      </c>
      <c r="S24" s="65" t="s">
        <v>1</v>
      </c>
      <c r="T24" s="87" t="s">
        <v>1</v>
      </c>
      <c r="U24" s="71" t="s">
        <v>1</v>
      </c>
    </row>
    <row r="25" spans="3:21" s="2" customFormat="1" ht="15" x14ac:dyDescent="0.25">
      <c r="C25" s="39"/>
      <c r="D25" s="49" t="s">
        <v>2</v>
      </c>
      <c r="E25" s="86" t="s">
        <v>1</v>
      </c>
      <c r="F25" s="38"/>
      <c r="G25" s="40"/>
      <c r="H25" s="42" t="s">
        <v>0</v>
      </c>
      <c r="I25" s="35"/>
      <c r="J25" s="34"/>
      <c r="K25" s="33">
        <v>119</v>
      </c>
      <c r="L25" s="22">
        <v>0</v>
      </c>
      <c r="M25" s="32"/>
      <c r="N25" s="32"/>
      <c r="O25" s="32"/>
      <c r="P25" s="32"/>
      <c r="Q25" s="18">
        <v>0</v>
      </c>
      <c r="R25" s="31">
        <v>0</v>
      </c>
      <c r="S25" s="65" t="s">
        <v>1</v>
      </c>
      <c r="T25" s="87" t="s">
        <v>1</v>
      </c>
      <c r="U25" s="71" t="s">
        <v>1</v>
      </c>
    </row>
    <row r="26" spans="3:21" s="2" customFormat="1" ht="15" x14ac:dyDescent="0.25">
      <c r="C26" s="39"/>
      <c r="D26" s="49" t="s">
        <v>2</v>
      </c>
      <c r="E26" s="86" t="s">
        <v>1</v>
      </c>
      <c r="F26" s="38"/>
      <c r="G26" s="40"/>
      <c r="H26" s="36" t="s">
        <v>0</v>
      </c>
      <c r="I26" s="35"/>
      <c r="J26" s="34"/>
      <c r="K26" s="33">
        <v>119</v>
      </c>
      <c r="L26" s="22">
        <v>0</v>
      </c>
      <c r="M26" s="32"/>
      <c r="N26" s="32"/>
      <c r="O26" s="32"/>
      <c r="P26" s="32"/>
      <c r="Q26" s="18">
        <v>0</v>
      </c>
      <c r="R26" s="31">
        <v>0</v>
      </c>
      <c r="S26" s="65" t="s">
        <v>1</v>
      </c>
      <c r="T26" s="87" t="s">
        <v>1</v>
      </c>
      <c r="U26" s="71" t="s">
        <v>1</v>
      </c>
    </row>
    <row r="27" spans="3:21" s="2" customFormat="1" ht="15" x14ac:dyDescent="0.25">
      <c r="C27" s="39"/>
      <c r="D27" s="49" t="s">
        <v>2</v>
      </c>
      <c r="E27" s="86" t="s">
        <v>1</v>
      </c>
      <c r="F27" s="38"/>
      <c r="G27" s="40"/>
      <c r="H27" s="36" t="s">
        <v>0</v>
      </c>
      <c r="I27" s="35"/>
      <c r="J27" s="34"/>
      <c r="K27" s="33">
        <v>119</v>
      </c>
      <c r="L27" s="22">
        <v>0</v>
      </c>
      <c r="M27" s="32"/>
      <c r="N27" s="32"/>
      <c r="O27" s="32"/>
      <c r="P27" s="32"/>
      <c r="Q27" s="18">
        <v>0</v>
      </c>
      <c r="R27" s="31">
        <v>0</v>
      </c>
      <c r="S27" s="65" t="s">
        <v>1</v>
      </c>
      <c r="T27" s="87" t="s">
        <v>1</v>
      </c>
      <c r="U27" s="71" t="s">
        <v>1</v>
      </c>
    </row>
    <row r="28" spans="3:21" s="2" customFormat="1" ht="15" x14ac:dyDescent="0.25">
      <c r="C28" s="39"/>
      <c r="D28" s="49" t="s">
        <v>2</v>
      </c>
      <c r="E28" s="86" t="s">
        <v>1</v>
      </c>
      <c r="F28" s="38"/>
      <c r="G28" s="40"/>
      <c r="H28" s="36" t="s">
        <v>0</v>
      </c>
      <c r="I28" s="35"/>
      <c r="J28" s="34"/>
      <c r="K28" s="33">
        <v>119</v>
      </c>
      <c r="L28" s="22">
        <v>0</v>
      </c>
      <c r="M28" s="32"/>
      <c r="N28" s="32"/>
      <c r="O28" s="32"/>
      <c r="P28" s="32"/>
      <c r="Q28" s="18">
        <v>0</v>
      </c>
      <c r="R28" s="31">
        <v>0</v>
      </c>
      <c r="S28" s="65" t="s">
        <v>1</v>
      </c>
      <c r="T28" s="87" t="s">
        <v>1</v>
      </c>
      <c r="U28" s="71" t="s">
        <v>1</v>
      </c>
    </row>
    <row r="29" spans="3:21" s="2" customFormat="1" ht="15" x14ac:dyDescent="0.25">
      <c r="C29" s="39"/>
      <c r="D29" s="49" t="s">
        <v>2</v>
      </c>
      <c r="E29" s="86" t="s">
        <v>1</v>
      </c>
      <c r="F29" s="38"/>
      <c r="G29" s="40"/>
      <c r="H29" s="36" t="s">
        <v>0</v>
      </c>
      <c r="I29" s="35"/>
      <c r="J29" s="34"/>
      <c r="K29" s="33">
        <v>119</v>
      </c>
      <c r="L29" s="22">
        <v>0</v>
      </c>
      <c r="M29" s="32"/>
      <c r="N29" s="32"/>
      <c r="O29" s="32"/>
      <c r="P29" s="32"/>
      <c r="Q29" s="18">
        <v>0</v>
      </c>
      <c r="R29" s="31">
        <v>0</v>
      </c>
      <c r="S29" s="65" t="s">
        <v>1</v>
      </c>
      <c r="T29" s="87" t="s">
        <v>1</v>
      </c>
      <c r="U29" s="71" t="s">
        <v>1</v>
      </c>
    </row>
    <row r="30" spans="3:21" s="2" customFormat="1" ht="15" x14ac:dyDescent="0.25">
      <c r="C30" s="39"/>
      <c r="D30" s="49" t="s">
        <v>2</v>
      </c>
      <c r="E30" s="86" t="s">
        <v>1</v>
      </c>
      <c r="F30" s="38"/>
      <c r="G30" s="40"/>
      <c r="H30" s="36" t="s">
        <v>0</v>
      </c>
      <c r="I30" s="35"/>
      <c r="J30" s="34"/>
      <c r="K30" s="33">
        <v>119</v>
      </c>
      <c r="L30" s="22">
        <v>0</v>
      </c>
      <c r="M30" s="32"/>
      <c r="N30" s="32"/>
      <c r="O30" s="32"/>
      <c r="P30" s="32"/>
      <c r="Q30" s="18">
        <v>0</v>
      </c>
      <c r="R30" s="31">
        <v>0</v>
      </c>
      <c r="S30" s="65" t="s">
        <v>1</v>
      </c>
      <c r="T30" s="87" t="s">
        <v>1</v>
      </c>
      <c r="U30" s="71" t="s">
        <v>1</v>
      </c>
    </row>
    <row r="31" spans="3:21" s="2" customFormat="1" ht="15" x14ac:dyDescent="0.25">
      <c r="C31" s="39"/>
      <c r="D31" s="49" t="s">
        <v>2</v>
      </c>
      <c r="E31" s="86" t="s">
        <v>1</v>
      </c>
      <c r="F31" s="38"/>
      <c r="G31" s="37"/>
      <c r="H31" s="36" t="s">
        <v>0</v>
      </c>
      <c r="I31" s="35"/>
      <c r="J31" s="34"/>
      <c r="K31" s="33">
        <v>119</v>
      </c>
      <c r="L31" s="22">
        <v>0</v>
      </c>
      <c r="M31" s="32"/>
      <c r="N31" s="32"/>
      <c r="O31" s="32"/>
      <c r="P31" s="32"/>
      <c r="Q31" s="18">
        <v>0</v>
      </c>
      <c r="R31" s="31">
        <v>0</v>
      </c>
      <c r="S31" s="65" t="s">
        <v>1</v>
      </c>
      <c r="T31" s="87" t="s">
        <v>1</v>
      </c>
      <c r="U31" s="71" t="s">
        <v>1</v>
      </c>
    </row>
    <row r="32" spans="3:21" s="2" customFormat="1" ht="15" x14ac:dyDescent="0.25">
      <c r="C32" s="29"/>
      <c r="D32" s="49" t="s">
        <v>2</v>
      </c>
      <c r="E32" s="86" t="s">
        <v>1</v>
      </c>
      <c r="F32" s="28"/>
      <c r="G32" s="27"/>
      <c r="H32" s="26" t="s">
        <v>0</v>
      </c>
      <c r="I32" s="25"/>
      <c r="J32" s="24"/>
      <c r="K32" s="23">
        <v>119</v>
      </c>
      <c r="L32" s="22">
        <v>0</v>
      </c>
      <c r="M32" s="21"/>
      <c r="N32" s="21"/>
      <c r="O32" s="21"/>
      <c r="P32" s="21"/>
      <c r="Q32" s="19">
        <v>0</v>
      </c>
      <c r="R32" s="20">
        <v>0</v>
      </c>
      <c r="S32" s="71" t="s">
        <v>1</v>
      </c>
      <c r="T32" s="87" t="s">
        <v>1</v>
      </c>
      <c r="U32" s="71" t="s">
        <v>1</v>
      </c>
    </row>
    <row r="33" spans="3:20" s="2" customFormat="1" x14ac:dyDescent="0.2">
      <c r="C33" s="8"/>
      <c r="E33" s="8"/>
      <c r="F33" s="7"/>
      <c r="H33" s="6"/>
      <c r="M33" s="5"/>
      <c r="N33" s="4"/>
      <c r="O33" s="4"/>
      <c r="P33" s="4"/>
      <c r="Q33" s="4"/>
      <c r="R33" s="4"/>
      <c r="S33" s="4"/>
      <c r="T33" s="3"/>
    </row>
    <row r="34" spans="3:20" s="2" customFormat="1" x14ac:dyDescent="0.2">
      <c r="C34" s="8"/>
      <c r="E34" s="8"/>
      <c r="F34" s="7"/>
      <c r="H34" s="6"/>
      <c r="M34" s="5"/>
      <c r="N34" s="4"/>
      <c r="O34" s="4"/>
      <c r="P34" s="4"/>
      <c r="Q34" s="10"/>
      <c r="R34" s="10"/>
      <c r="S34" s="10"/>
      <c r="T34" s="3"/>
    </row>
    <row r="35" spans="3:20" s="2" customFormat="1" x14ac:dyDescent="0.2">
      <c r="C35" s="8"/>
      <c r="E35" s="8"/>
      <c r="F35" s="7"/>
      <c r="H35" s="6"/>
      <c r="M35" s="5"/>
      <c r="N35" s="10"/>
      <c r="O35" s="10"/>
      <c r="P35" s="10"/>
      <c r="Q35" s="4"/>
      <c r="R35" s="4"/>
      <c r="S35" s="4"/>
      <c r="T35" s="3"/>
    </row>
    <row r="36" spans="3:20" s="2" customFormat="1" x14ac:dyDescent="0.2">
      <c r="C36" s="8"/>
      <c r="E36" s="8"/>
      <c r="F36" s="7"/>
      <c r="H36" s="6"/>
      <c r="M36" s="5"/>
      <c r="N36" s="4"/>
      <c r="O36" s="10"/>
      <c r="P36" s="10"/>
      <c r="Q36" s="10"/>
      <c r="R36" s="10"/>
      <c r="S36" s="10"/>
      <c r="T36" s="3"/>
    </row>
    <row r="37" spans="3:20" s="2" customFormat="1" x14ac:dyDescent="0.2">
      <c r="C37" s="8"/>
      <c r="E37" s="8"/>
      <c r="F37" s="7"/>
      <c r="H37" s="6"/>
      <c r="M37" s="5"/>
      <c r="N37" s="10"/>
      <c r="O37" s="10"/>
      <c r="P37" s="10"/>
      <c r="Q37" s="4"/>
      <c r="R37" s="4"/>
      <c r="S37" s="4"/>
      <c r="T37" s="3"/>
    </row>
    <row r="38" spans="3:20" s="2" customFormat="1" x14ac:dyDescent="0.2">
      <c r="C38" s="8"/>
      <c r="E38" s="8"/>
      <c r="F38" s="7"/>
      <c r="H38" s="6"/>
      <c r="M38" s="5"/>
      <c r="N38" s="4"/>
      <c r="O38" s="4"/>
      <c r="P38" s="4"/>
      <c r="Q38" s="4"/>
      <c r="R38" s="4"/>
      <c r="S38" s="4"/>
      <c r="T38" s="3"/>
    </row>
    <row r="39" spans="3:20" s="2" customFormat="1" x14ac:dyDescent="0.2">
      <c r="C39" s="8"/>
      <c r="E39" s="8"/>
      <c r="F39" s="7"/>
      <c r="H39" s="6"/>
      <c r="M39" s="5"/>
      <c r="N39" s="4"/>
      <c r="O39" s="4"/>
      <c r="P39" s="4"/>
      <c r="Q39" s="4"/>
      <c r="R39" s="4"/>
      <c r="S39" s="4"/>
      <c r="T39" s="3"/>
    </row>
    <row r="40" spans="3:20" s="2" customFormat="1" x14ac:dyDescent="0.2">
      <c r="C40" s="8"/>
      <c r="E40" s="8"/>
      <c r="F40" s="7"/>
      <c r="H40" s="6"/>
      <c r="M40" s="5"/>
      <c r="N40" s="10"/>
      <c r="O40" s="4"/>
      <c r="P40" s="4"/>
      <c r="Q40" s="4"/>
      <c r="R40" s="4"/>
      <c r="S40" s="4"/>
      <c r="T40" s="3"/>
    </row>
    <row r="41" spans="3:20" s="2" customFormat="1" x14ac:dyDescent="0.2">
      <c r="C41" s="8"/>
      <c r="E41" s="8"/>
      <c r="F41" s="7"/>
      <c r="H41" s="6"/>
      <c r="M41" s="5"/>
      <c r="N41" s="4"/>
      <c r="O41" s="4"/>
      <c r="P41" s="4"/>
      <c r="Q41" s="4"/>
      <c r="R41" s="4"/>
      <c r="S41" s="4"/>
      <c r="T41" s="3"/>
    </row>
    <row r="42" spans="3:20" s="2" customFormat="1" x14ac:dyDescent="0.2">
      <c r="E42" s="8"/>
      <c r="F42" s="7"/>
      <c r="H42" s="6"/>
      <c r="M42" s="5"/>
      <c r="T42" s="11"/>
    </row>
    <row r="43" spans="3:20" s="2" customFormat="1" x14ac:dyDescent="0.2">
      <c r="C43" s="8"/>
      <c r="E43" s="8"/>
      <c r="F43" s="7"/>
      <c r="G43" s="16"/>
      <c r="H43" s="17"/>
      <c r="I43" s="16"/>
      <c r="J43" s="16"/>
      <c r="K43" s="16"/>
      <c r="L43" s="16"/>
      <c r="M43" s="15"/>
      <c r="N43" s="13"/>
      <c r="O43" s="13"/>
      <c r="P43" s="13"/>
      <c r="Q43" s="14"/>
      <c r="R43" s="14"/>
      <c r="S43" s="14"/>
      <c r="T43" s="3"/>
    </row>
    <row r="44" spans="3:20" s="2" customFormat="1" x14ac:dyDescent="0.2">
      <c r="C44" s="8"/>
      <c r="E44" s="8"/>
      <c r="F44" s="7"/>
      <c r="H44" s="6"/>
      <c r="M44" s="5"/>
      <c r="N44" s="10"/>
      <c r="O44" s="10"/>
      <c r="P44" s="10"/>
      <c r="Q44" s="10"/>
      <c r="R44" s="10"/>
      <c r="S44" s="10"/>
      <c r="T44" s="3"/>
    </row>
    <row r="45" spans="3:20" s="2" customFormat="1" x14ac:dyDescent="0.2">
      <c r="C45" s="8"/>
      <c r="E45" s="8"/>
      <c r="F45" s="7"/>
      <c r="H45" s="6"/>
      <c r="M45" s="5"/>
      <c r="N45" s="13"/>
      <c r="O45" s="10"/>
      <c r="P45" s="10"/>
      <c r="Q45" s="10"/>
      <c r="R45" s="10"/>
      <c r="S45" s="10"/>
      <c r="T45" s="3"/>
    </row>
    <row r="46" spans="3:20" s="2" customFormat="1" x14ac:dyDescent="0.2">
      <c r="C46" s="8"/>
      <c r="E46" s="8"/>
      <c r="F46" s="7"/>
      <c r="H46" s="6"/>
      <c r="M46" s="5"/>
      <c r="N46" s="10"/>
      <c r="O46" s="10"/>
      <c r="P46" s="10"/>
      <c r="Q46" s="10"/>
      <c r="R46" s="10"/>
      <c r="S46" s="10"/>
      <c r="T46" s="3"/>
    </row>
    <row r="47" spans="3:20" s="2" customFormat="1" x14ac:dyDescent="0.2">
      <c r="C47" s="8"/>
      <c r="E47" s="8"/>
      <c r="F47" s="7"/>
      <c r="H47" s="6"/>
      <c r="M47" s="5"/>
      <c r="N47" s="12"/>
      <c r="O47" s="12"/>
      <c r="P47" s="12"/>
      <c r="Q47" s="10"/>
      <c r="R47" s="10"/>
      <c r="S47" s="10"/>
      <c r="T47" s="3"/>
    </row>
    <row r="48" spans="3:20" s="2" customFormat="1" x14ac:dyDescent="0.2">
      <c r="C48" s="8"/>
      <c r="E48" s="8"/>
      <c r="F48" s="7"/>
      <c r="H48" s="6"/>
      <c r="M48" s="5"/>
      <c r="N48" s="12"/>
      <c r="O48" s="10"/>
      <c r="P48" s="10"/>
      <c r="Q48" s="12"/>
      <c r="R48" s="12"/>
      <c r="S48" s="12"/>
      <c r="T48" s="3"/>
    </row>
    <row r="49" spans="1:20" s="2" customFormat="1" x14ac:dyDescent="0.2">
      <c r="C49" s="8"/>
      <c r="E49" s="8"/>
      <c r="F49" s="7"/>
      <c r="H49" s="6"/>
      <c r="M49" s="5"/>
      <c r="N49" s="12"/>
      <c r="O49" s="10"/>
      <c r="P49" s="10"/>
      <c r="Q49" s="12"/>
      <c r="R49" s="12"/>
      <c r="S49" s="12"/>
      <c r="T49" s="3"/>
    </row>
    <row r="50" spans="1:20" s="2" customFormat="1" x14ac:dyDescent="0.2">
      <c r="C50" s="8"/>
      <c r="E50" s="8"/>
      <c r="F50" s="7"/>
      <c r="H50" s="6"/>
      <c r="M50" s="5"/>
      <c r="N50" s="10"/>
      <c r="O50" s="10"/>
      <c r="P50" s="10"/>
      <c r="Q50" s="10"/>
      <c r="R50" s="10"/>
      <c r="S50" s="10"/>
      <c r="T50" s="3"/>
    </row>
    <row r="51" spans="1:20" s="2" customFormat="1" x14ac:dyDescent="0.2">
      <c r="C51" s="8"/>
      <c r="E51" s="8"/>
      <c r="F51" s="7"/>
      <c r="H51" s="6"/>
      <c r="M51" s="5"/>
      <c r="N51" s="12"/>
      <c r="O51" s="12"/>
      <c r="P51" s="12"/>
      <c r="Q51" s="10"/>
      <c r="R51" s="10"/>
      <c r="S51" s="10"/>
      <c r="T51" s="3"/>
    </row>
    <row r="52" spans="1:20" s="2" customFormat="1" x14ac:dyDescent="0.2">
      <c r="C52" s="8"/>
      <c r="E52" s="8"/>
      <c r="F52" s="7"/>
      <c r="H52" s="6"/>
      <c r="M52" s="5"/>
      <c r="N52" s="12"/>
      <c r="O52" s="10"/>
      <c r="P52" s="10"/>
      <c r="Q52" s="10"/>
      <c r="R52" s="10"/>
      <c r="S52" s="10"/>
      <c r="T52" s="3"/>
    </row>
    <row r="53" spans="1:20" s="2" customFormat="1" x14ac:dyDescent="0.2">
      <c r="C53" s="8"/>
      <c r="E53" s="8"/>
      <c r="F53" s="7"/>
      <c r="H53" s="6"/>
      <c r="M53" s="5"/>
      <c r="N53" s="12"/>
      <c r="O53" s="12"/>
      <c r="P53" s="12"/>
      <c r="Q53" s="12"/>
      <c r="R53" s="12"/>
      <c r="S53" s="12"/>
      <c r="T53" s="3"/>
    </row>
    <row r="54" spans="1:20" s="2" customFormat="1" x14ac:dyDescent="0.2">
      <c r="C54" s="8"/>
      <c r="E54" s="8"/>
      <c r="F54" s="7"/>
      <c r="H54" s="6"/>
      <c r="M54" s="5"/>
      <c r="N54" s="10"/>
      <c r="O54" s="10"/>
      <c r="P54" s="10"/>
      <c r="Q54" s="10"/>
      <c r="R54" s="10"/>
      <c r="S54" s="10"/>
      <c r="T54" s="3"/>
    </row>
    <row r="55" spans="1:20" s="2" customFormat="1" x14ac:dyDescent="0.2">
      <c r="C55" s="8"/>
      <c r="E55" s="8"/>
      <c r="F55" s="7"/>
      <c r="H55" s="6"/>
      <c r="M55" s="5"/>
      <c r="N55" s="10"/>
      <c r="O55" s="10"/>
      <c r="P55" s="10"/>
      <c r="Q55" s="10"/>
      <c r="R55" s="10"/>
      <c r="S55" s="10"/>
      <c r="T55" s="3"/>
    </row>
    <row r="56" spans="1:20" s="2" customFormat="1" x14ac:dyDescent="0.2">
      <c r="E56" s="8"/>
      <c r="F56" s="7"/>
      <c r="H56" s="6"/>
      <c r="M56" s="5"/>
      <c r="T56" s="11"/>
    </row>
    <row r="57" spans="1:20" s="2" customFormat="1" x14ac:dyDescent="0.2">
      <c r="C57" s="8"/>
      <c r="E57" s="8"/>
      <c r="F57" s="7"/>
      <c r="H57" s="6"/>
      <c r="M57" s="5"/>
      <c r="N57" s="4"/>
      <c r="O57" s="10"/>
      <c r="P57" s="10"/>
      <c r="Q57" s="4"/>
      <c r="R57" s="4"/>
      <c r="S57" s="4"/>
      <c r="T57" s="3"/>
    </row>
    <row r="58" spans="1:20" s="2" customFormat="1" x14ac:dyDescent="0.2">
      <c r="C58" s="8"/>
      <c r="E58" s="8"/>
      <c r="F58" s="7"/>
      <c r="H58" s="6"/>
      <c r="M58" s="5"/>
      <c r="N58" s="10"/>
      <c r="O58" s="4"/>
      <c r="P58" s="4"/>
      <c r="Q58" s="4"/>
      <c r="R58" s="4"/>
      <c r="S58" s="4"/>
      <c r="T58" s="3"/>
    </row>
    <row r="59" spans="1:20" s="2" customFormat="1" x14ac:dyDescent="0.2">
      <c r="C59" s="8"/>
      <c r="E59" s="8"/>
      <c r="F59" s="7"/>
      <c r="H59" s="6"/>
      <c r="M59" s="5"/>
      <c r="N59" s="10"/>
      <c r="O59" s="4"/>
      <c r="P59" s="4"/>
      <c r="Q59" s="4"/>
      <c r="R59" s="4"/>
      <c r="S59" s="4"/>
      <c r="T59" s="3"/>
    </row>
    <row r="60" spans="1:20" x14ac:dyDescent="0.2">
      <c r="A60" s="2"/>
      <c r="B60" s="2"/>
      <c r="C60" s="8"/>
      <c r="D60" s="2"/>
      <c r="E60" s="8"/>
      <c r="F60" s="7"/>
      <c r="G60" s="2"/>
      <c r="H60" s="6"/>
      <c r="I60" s="2"/>
      <c r="J60" s="2"/>
      <c r="K60" s="2"/>
      <c r="L60" s="2"/>
      <c r="M60" s="5"/>
      <c r="N60" s="10"/>
      <c r="O60" s="4"/>
      <c r="P60" s="4"/>
      <c r="Q60" s="4"/>
      <c r="R60" s="4"/>
      <c r="S60" s="4"/>
      <c r="T60" s="3"/>
    </row>
    <row r="61" spans="1:20" x14ac:dyDescent="0.2">
      <c r="A61" s="2"/>
      <c r="B61" s="2"/>
      <c r="C61" s="8"/>
      <c r="D61" s="2"/>
      <c r="E61" s="8"/>
      <c r="F61" s="7"/>
      <c r="G61" s="2"/>
      <c r="H61" s="6"/>
      <c r="I61" s="2"/>
      <c r="J61" s="2"/>
      <c r="K61" s="2"/>
      <c r="L61" s="2"/>
      <c r="M61" s="5"/>
      <c r="N61" s="4"/>
      <c r="O61" s="4"/>
      <c r="P61" s="4"/>
      <c r="Q61" s="4"/>
      <c r="R61" s="4"/>
      <c r="S61" s="4"/>
      <c r="T61" s="3"/>
    </row>
    <row r="62" spans="1:20" x14ac:dyDescent="0.2">
      <c r="A62" s="2"/>
      <c r="B62" s="2"/>
      <c r="C62" s="8"/>
      <c r="D62" s="2"/>
      <c r="E62" s="8"/>
      <c r="F62" s="7"/>
      <c r="G62" s="2"/>
      <c r="H62" s="6"/>
      <c r="I62" s="2"/>
      <c r="J62" s="2"/>
      <c r="K62" s="2"/>
      <c r="L62" s="2"/>
      <c r="M62" s="5"/>
      <c r="N62" s="10"/>
      <c r="O62" s="4"/>
      <c r="P62" s="4"/>
      <c r="Q62" s="4"/>
      <c r="R62" s="4"/>
      <c r="S62" s="4"/>
      <c r="T62" s="3"/>
    </row>
    <row r="63" spans="1:20" x14ac:dyDescent="0.2">
      <c r="A63" s="2"/>
      <c r="B63" s="2"/>
      <c r="C63" s="8"/>
      <c r="D63" s="2"/>
      <c r="E63" s="8"/>
      <c r="F63" s="7"/>
      <c r="G63" s="2"/>
      <c r="H63" s="6"/>
      <c r="I63" s="2"/>
      <c r="J63" s="2"/>
      <c r="K63" s="2"/>
      <c r="L63" s="2"/>
      <c r="M63" s="5"/>
      <c r="N63" s="4"/>
      <c r="O63" s="4"/>
      <c r="P63" s="4"/>
      <c r="Q63" s="10"/>
      <c r="R63" s="10"/>
      <c r="S63" s="10"/>
      <c r="T63" s="3"/>
    </row>
    <row r="64" spans="1:20" x14ac:dyDescent="0.2">
      <c r="A64" s="2"/>
      <c r="B64" s="2"/>
      <c r="C64" s="8"/>
      <c r="D64" s="2"/>
      <c r="E64" s="8"/>
      <c r="F64" s="7"/>
      <c r="G64" s="2"/>
      <c r="H64" s="6"/>
      <c r="I64" s="2"/>
      <c r="J64" s="2"/>
      <c r="K64" s="2"/>
      <c r="L64" s="2"/>
      <c r="M64" s="5"/>
      <c r="N64" s="4"/>
      <c r="O64" s="4"/>
      <c r="P64" s="4"/>
      <c r="Q64" s="10"/>
      <c r="R64" s="10"/>
      <c r="S64" s="10"/>
      <c r="T64" s="3"/>
    </row>
    <row r="65" spans="1:20" x14ac:dyDescent="0.2">
      <c r="A65" s="2"/>
      <c r="B65" s="2"/>
      <c r="C65" s="8"/>
      <c r="D65" s="2"/>
      <c r="E65" s="8"/>
      <c r="F65" s="7"/>
      <c r="G65" s="2"/>
      <c r="H65" s="6"/>
      <c r="I65" s="2"/>
      <c r="J65" s="2"/>
      <c r="K65" s="2"/>
      <c r="L65" s="2"/>
      <c r="M65" s="5"/>
      <c r="N65" s="10"/>
      <c r="O65" s="4"/>
      <c r="P65" s="4"/>
      <c r="Q65" s="4"/>
      <c r="R65" s="4"/>
      <c r="S65" s="4"/>
      <c r="T65" s="3"/>
    </row>
    <row r="66" spans="1:20" x14ac:dyDescent="0.2">
      <c r="A66" s="2"/>
      <c r="B66" s="2"/>
      <c r="C66" s="8"/>
      <c r="D66" s="2"/>
      <c r="E66" s="8"/>
      <c r="F66" s="7"/>
      <c r="G66" s="2"/>
      <c r="H66" s="6"/>
      <c r="I66" s="2"/>
      <c r="J66" s="2"/>
      <c r="K66" s="2"/>
      <c r="L66" s="2"/>
      <c r="M66" s="5"/>
      <c r="N66" s="4"/>
      <c r="O66" s="4"/>
      <c r="P66" s="4"/>
      <c r="Q66" s="4"/>
      <c r="R66" s="4"/>
      <c r="S66" s="4"/>
      <c r="T66" s="3"/>
    </row>
    <row r="67" spans="1:20" x14ac:dyDescent="0.2">
      <c r="A67" s="2"/>
      <c r="B67" s="2"/>
      <c r="C67" s="8"/>
      <c r="D67" s="2"/>
      <c r="E67" s="8"/>
      <c r="F67" s="7"/>
      <c r="G67" s="2"/>
      <c r="H67" s="6"/>
      <c r="I67" s="2"/>
      <c r="J67" s="2"/>
      <c r="K67" s="2"/>
      <c r="L67" s="2"/>
      <c r="M67" s="5"/>
      <c r="N67" s="4"/>
      <c r="O67" s="4"/>
      <c r="P67" s="4"/>
      <c r="Q67" s="4"/>
      <c r="R67" s="4"/>
      <c r="S67" s="4"/>
      <c r="T67" s="3"/>
    </row>
    <row r="68" spans="1:20" x14ac:dyDescent="0.2">
      <c r="A68" s="2"/>
      <c r="B68" s="2"/>
      <c r="C68" s="8"/>
      <c r="D68" s="2"/>
      <c r="E68" s="8"/>
      <c r="F68" s="7"/>
      <c r="G68" s="2"/>
      <c r="H68" s="6"/>
      <c r="I68" s="2"/>
      <c r="J68" s="2"/>
      <c r="K68" s="2"/>
      <c r="L68" s="2"/>
      <c r="M68" s="5"/>
      <c r="N68" s="10"/>
      <c r="O68" s="10"/>
      <c r="P68" s="10"/>
      <c r="Q68" s="10"/>
      <c r="R68" s="10"/>
      <c r="S68" s="10"/>
      <c r="T68" s="9"/>
    </row>
    <row r="69" spans="1:20" x14ac:dyDescent="0.2">
      <c r="A69" s="2"/>
      <c r="B69" s="2"/>
      <c r="C69" s="8"/>
      <c r="D69" s="2"/>
      <c r="E69" s="8"/>
      <c r="F69" s="7"/>
      <c r="G69" s="2"/>
      <c r="H69" s="6"/>
      <c r="I69" s="2"/>
      <c r="J69" s="2"/>
      <c r="K69" s="2"/>
      <c r="L69" s="2"/>
      <c r="M69" s="5"/>
      <c r="N69" s="4"/>
      <c r="O69" s="4"/>
      <c r="P69" s="4"/>
      <c r="Q69" s="4"/>
      <c r="R69" s="4"/>
      <c r="S69" s="4"/>
      <c r="T69" s="3"/>
    </row>
    <row r="70" spans="1:20" x14ac:dyDescent="0.2">
      <c r="A70" s="2"/>
      <c r="B70" s="2"/>
      <c r="C70" s="8"/>
      <c r="D70" s="2"/>
      <c r="E70" s="8"/>
      <c r="F70" s="7"/>
      <c r="G70" s="2"/>
      <c r="H70" s="6"/>
      <c r="I70" s="2"/>
      <c r="J70" s="2"/>
      <c r="K70" s="2"/>
      <c r="L70" s="2"/>
      <c r="M70" s="5"/>
      <c r="N70" s="4"/>
      <c r="O70" s="4"/>
      <c r="P70" s="4"/>
      <c r="Q70" s="4"/>
      <c r="R70" s="4"/>
      <c r="S70" s="4"/>
      <c r="T70" s="3"/>
    </row>
    <row r="71" spans="1:2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</sheetData>
  <mergeCells count="1">
    <mergeCell ref="C5:K5"/>
  </mergeCells>
  <conditionalFormatting sqref="C7:U11 C13:U14 C12:E12 G12:H12 J12:U12 C16:U32 D15:U15">
    <cfRule type="expression" dxfId="11" priority="4" stopIfTrue="1">
      <formula>$C7="ж"</formula>
    </cfRule>
  </conditionalFormatting>
  <conditionalFormatting sqref="F12">
    <cfRule type="expression" dxfId="10" priority="3" stopIfTrue="1">
      <formula>$C12="ж"</formula>
    </cfRule>
  </conditionalFormatting>
  <conditionalFormatting sqref="I12">
    <cfRule type="expression" dxfId="9" priority="2" stopIfTrue="1">
      <formula>$C12="ж"</formula>
    </cfRule>
  </conditionalFormatting>
  <conditionalFormatting sqref="C15">
    <cfRule type="expression" dxfId="8" priority="1" stopIfTrue="1">
      <formula>$C15="ж"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72"/>
  <sheetViews>
    <sheetView workbookViewId="0">
      <selection activeCell="R1" sqref="R1:R1048576"/>
    </sheetView>
  </sheetViews>
  <sheetFormatPr defaultRowHeight="12.75" x14ac:dyDescent="0.2"/>
  <cols>
    <col min="1" max="1" width="2.140625" style="1" bestFit="1" customWidth="1"/>
    <col min="2" max="2" width="2.28515625" style="1" customWidth="1"/>
    <col min="3" max="3" width="10.7109375" style="1" customWidth="1"/>
    <col min="4" max="4" width="10.5703125" style="1" customWidth="1"/>
    <col min="5" max="5" width="7.7109375" style="1" hidden="1" customWidth="1"/>
    <col min="6" max="6" width="16.7109375" style="1" bestFit="1" customWidth="1"/>
    <col min="7" max="7" width="8.42578125" style="1" customWidth="1"/>
    <col min="8" max="8" width="10.42578125" style="1" bestFit="1" customWidth="1"/>
    <col min="9" max="9" width="14.85546875" style="1" bestFit="1" customWidth="1"/>
    <col min="10" max="10" width="11.7109375" style="1" customWidth="1"/>
    <col min="11" max="11" width="4.7109375" style="1" bestFit="1" customWidth="1"/>
    <col min="12" max="12" width="7.7109375" style="1" hidden="1" customWidth="1"/>
    <col min="13" max="16" width="7.28515625" style="1" customWidth="1"/>
    <col min="17" max="17" width="10.42578125" style="1" bestFit="1" customWidth="1"/>
    <col min="18" max="18" width="8.5703125" style="1" hidden="1" customWidth="1"/>
    <col min="19" max="19" width="6.7109375" style="1" bestFit="1" customWidth="1"/>
    <col min="20" max="20" width="10.42578125" style="1" bestFit="1" customWidth="1"/>
    <col min="21" max="21" width="6.7109375" style="1" bestFit="1" customWidth="1"/>
    <col min="22" max="16384" width="9.140625" style="1"/>
  </cols>
  <sheetData>
    <row r="1" spans="3:23" ht="33.75" customHeight="1" x14ac:dyDescent="0.2"/>
    <row r="2" spans="3:23" ht="40.5" customHeight="1" x14ac:dyDescent="0.2"/>
    <row r="3" spans="3:23" x14ac:dyDescent="0.2">
      <c r="G3" s="48"/>
    </row>
    <row r="4" spans="3:23" ht="15" x14ac:dyDescent="0.25">
      <c r="C4" s="47">
        <v>43815</v>
      </c>
      <c r="E4" s="1" t="s">
        <v>22</v>
      </c>
      <c r="S4" s="63"/>
      <c r="T4" s="80"/>
      <c r="U4" s="63"/>
      <c r="V4"/>
    </row>
    <row r="5" spans="3:23" ht="15" x14ac:dyDescent="0.25">
      <c r="C5" s="137" t="s">
        <v>33</v>
      </c>
      <c r="D5" s="137"/>
      <c r="E5" s="137"/>
      <c r="F5" s="137"/>
      <c r="G5" s="137"/>
      <c r="H5" s="137"/>
      <c r="I5" s="137"/>
      <c r="J5" s="137"/>
      <c r="K5" s="137"/>
      <c r="L5" s="96"/>
      <c r="M5" s="96"/>
      <c r="N5" s="96"/>
      <c r="O5" s="96"/>
      <c r="P5" s="96"/>
      <c r="Q5" s="96"/>
      <c r="R5" s="81"/>
      <c r="S5" s="82"/>
      <c r="T5" s="83"/>
      <c r="U5" s="84"/>
      <c r="V5" s="44"/>
    </row>
    <row r="6" spans="3:23" ht="26.25" customHeight="1" x14ac:dyDescent="0.25">
      <c r="C6" s="46" t="s">
        <v>20</v>
      </c>
      <c r="D6" s="46" t="s">
        <v>19</v>
      </c>
      <c r="E6" s="46" t="s">
        <v>18</v>
      </c>
      <c r="F6" s="46" t="s">
        <v>17</v>
      </c>
      <c r="G6" s="46" t="s">
        <v>16</v>
      </c>
      <c r="H6" s="45" t="s">
        <v>15</v>
      </c>
      <c r="I6" s="46" t="s">
        <v>14</v>
      </c>
      <c r="J6" s="46" t="s">
        <v>13</v>
      </c>
      <c r="K6" s="46" t="s">
        <v>12</v>
      </c>
      <c r="L6" s="45" t="s">
        <v>11</v>
      </c>
      <c r="M6" s="46" t="s">
        <v>10</v>
      </c>
      <c r="N6" s="46" t="s">
        <v>9</v>
      </c>
      <c r="O6" s="46" t="s">
        <v>8</v>
      </c>
      <c r="P6" s="46" t="s">
        <v>7</v>
      </c>
      <c r="Q6" s="45" t="s">
        <v>6</v>
      </c>
      <c r="R6" s="45" t="s">
        <v>5</v>
      </c>
      <c r="S6" s="64" t="s">
        <v>3</v>
      </c>
      <c r="T6" s="85" t="s">
        <v>4</v>
      </c>
      <c r="U6" s="70" t="s">
        <v>3</v>
      </c>
      <c r="V6" s="44"/>
    </row>
    <row r="7" spans="3:23" ht="15" x14ac:dyDescent="0.25">
      <c r="C7" s="39"/>
      <c r="D7" s="49" t="s">
        <v>2</v>
      </c>
      <c r="E7" s="86" t="s">
        <v>1</v>
      </c>
      <c r="F7" s="38"/>
      <c r="G7" s="43"/>
      <c r="H7" s="42" t="s">
        <v>0</v>
      </c>
      <c r="I7" s="35"/>
      <c r="J7" s="34"/>
      <c r="K7" s="33">
        <v>119</v>
      </c>
      <c r="L7" s="22">
        <v>0</v>
      </c>
      <c r="M7" s="32"/>
      <c r="N7" s="32"/>
      <c r="O7" s="32"/>
      <c r="P7" s="32"/>
      <c r="Q7" s="18">
        <v>0</v>
      </c>
      <c r="R7" s="31">
        <v>0</v>
      </c>
      <c r="S7" s="65" t="s">
        <v>1</v>
      </c>
      <c r="T7" s="87" t="s">
        <v>1</v>
      </c>
      <c r="U7" s="71" t="s">
        <v>1</v>
      </c>
      <c r="V7" s="41"/>
    </row>
    <row r="8" spans="3:23" ht="15" x14ac:dyDescent="0.25">
      <c r="C8" s="39"/>
      <c r="D8" s="49" t="s">
        <v>2</v>
      </c>
      <c r="E8" s="86" t="s">
        <v>1</v>
      </c>
      <c r="F8" s="38"/>
      <c r="G8" s="43"/>
      <c r="H8" s="42" t="s">
        <v>0</v>
      </c>
      <c r="I8" s="35"/>
      <c r="J8" s="34"/>
      <c r="K8" s="33">
        <v>119</v>
      </c>
      <c r="L8" s="22">
        <v>0</v>
      </c>
      <c r="M8" s="32"/>
      <c r="N8" s="32"/>
      <c r="O8" s="32"/>
      <c r="P8" s="32"/>
      <c r="Q8" s="18">
        <v>0</v>
      </c>
      <c r="R8" s="31">
        <v>0</v>
      </c>
      <c r="S8" s="65" t="s">
        <v>1</v>
      </c>
      <c r="T8" s="87" t="s">
        <v>1</v>
      </c>
      <c r="U8" s="71" t="s">
        <v>1</v>
      </c>
      <c r="V8"/>
      <c r="W8" s="30"/>
    </row>
    <row r="9" spans="3:23" ht="15" x14ac:dyDescent="0.25">
      <c r="C9" s="39"/>
      <c r="D9" s="49" t="s">
        <v>2</v>
      </c>
      <c r="E9" s="86" t="s">
        <v>1</v>
      </c>
      <c r="F9" s="38"/>
      <c r="G9" s="43"/>
      <c r="H9" s="42" t="s">
        <v>0</v>
      </c>
      <c r="I9" s="35"/>
      <c r="J9" s="34"/>
      <c r="K9" s="33">
        <v>119</v>
      </c>
      <c r="L9" s="22">
        <v>0</v>
      </c>
      <c r="M9" s="32"/>
      <c r="N9" s="32"/>
      <c r="O9" s="32"/>
      <c r="P9" s="32"/>
      <c r="Q9" s="18">
        <v>0</v>
      </c>
      <c r="R9" s="31">
        <v>0</v>
      </c>
      <c r="S9" s="65" t="s">
        <v>1</v>
      </c>
      <c r="T9" s="87" t="s">
        <v>1</v>
      </c>
      <c r="U9" s="71" t="s">
        <v>1</v>
      </c>
      <c r="V9"/>
      <c r="W9" s="30"/>
    </row>
    <row r="10" spans="3:23" ht="15" x14ac:dyDescent="0.25">
      <c r="C10" s="39"/>
      <c r="D10" s="49" t="s">
        <v>2</v>
      </c>
      <c r="E10" s="86" t="s">
        <v>1</v>
      </c>
      <c r="F10" s="38"/>
      <c r="G10" s="43"/>
      <c r="H10" s="42" t="s">
        <v>0</v>
      </c>
      <c r="I10" s="35"/>
      <c r="J10" s="34"/>
      <c r="K10" s="33">
        <v>119</v>
      </c>
      <c r="L10" s="22">
        <v>0</v>
      </c>
      <c r="M10" s="32"/>
      <c r="N10" s="32"/>
      <c r="O10" s="32"/>
      <c r="P10" s="32"/>
      <c r="Q10" s="18">
        <v>0</v>
      </c>
      <c r="R10" s="31">
        <v>0</v>
      </c>
      <c r="S10" s="65" t="s">
        <v>1</v>
      </c>
      <c r="T10" s="87" t="s">
        <v>1</v>
      </c>
      <c r="U10" s="71" t="s">
        <v>1</v>
      </c>
      <c r="V10"/>
      <c r="W10" s="30"/>
    </row>
    <row r="11" spans="3:23" ht="15" x14ac:dyDescent="0.25">
      <c r="C11" s="39"/>
      <c r="D11" s="49" t="s">
        <v>2</v>
      </c>
      <c r="E11" s="86" t="s">
        <v>1</v>
      </c>
      <c r="F11" s="38"/>
      <c r="G11" s="43"/>
      <c r="H11" s="42" t="s">
        <v>0</v>
      </c>
      <c r="I11" s="35"/>
      <c r="J11" s="34"/>
      <c r="K11" s="33">
        <v>119</v>
      </c>
      <c r="L11" s="22">
        <v>0</v>
      </c>
      <c r="M11" s="32"/>
      <c r="N11" s="32"/>
      <c r="O11" s="32"/>
      <c r="P11" s="32"/>
      <c r="Q11" s="18">
        <v>0</v>
      </c>
      <c r="R11" s="31">
        <v>0</v>
      </c>
      <c r="S11" s="65" t="s">
        <v>1</v>
      </c>
      <c r="T11" s="87" t="s">
        <v>1</v>
      </c>
      <c r="U11" s="71" t="s">
        <v>1</v>
      </c>
      <c r="V11"/>
      <c r="W11" s="30"/>
    </row>
    <row r="12" spans="3:23" ht="15" x14ac:dyDescent="0.25">
      <c r="C12" s="39"/>
      <c r="D12" s="49" t="s">
        <v>2</v>
      </c>
      <c r="E12" s="86" t="s">
        <v>1</v>
      </c>
      <c r="F12" s="38"/>
      <c r="G12" s="43"/>
      <c r="H12" s="42" t="s">
        <v>0</v>
      </c>
      <c r="I12" s="35"/>
      <c r="J12" s="34"/>
      <c r="K12" s="33">
        <v>119</v>
      </c>
      <c r="L12" s="22">
        <v>0</v>
      </c>
      <c r="M12" s="32"/>
      <c r="N12" s="32"/>
      <c r="O12" s="32"/>
      <c r="P12" s="32"/>
      <c r="Q12" s="18">
        <v>0</v>
      </c>
      <c r="R12" s="31">
        <v>0</v>
      </c>
      <c r="S12" s="65" t="s">
        <v>1</v>
      </c>
      <c r="T12" s="87" t="s">
        <v>1</v>
      </c>
      <c r="U12" s="71" t="s">
        <v>1</v>
      </c>
      <c r="V12"/>
      <c r="W12" s="30"/>
    </row>
    <row r="13" spans="3:23" ht="15" x14ac:dyDescent="0.25">
      <c r="C13" s="39"/>
      <c r="D13" s="49" t="s">
        <v>2</v>
      </c>
      <c r="E13" s="86" t="s">
        <v>1</v>
      </c>
      <c r="F13" s="38"/>
      <c r="G13" s="43"/>
      <c r="H13" s="42" t="s">
        <v>0</v>
      </c>
      <c r="I13" s="35"/>
      <c r="J13" s="34"/>
      <c r="K13" s="33">
        <v>119</v>
      </c>
      <c r="L13" s="22">
        <v>0</v>
      </c>
      <c r="M13" s="32"/>
      <c r="N13" s="32"/>
      <c r="O13" s="32"/>
      <c r="P13" s="32"/>
      <c r="Q13" s="18">
        <v>0</v>
      </c>
      <c r="R13" s="31">
        <v>0</v>
      </c>
      <c r="S13" s="65" t="s">
        <v>1</v>
      </c>
      <c r="T13" s="87" t="s">
        <v>1</v>
      </c>
      <c r="U13" s="71" t="s">
        <v>1</v>
      </c>
      <c r="V13"/>
      <c r="W13" s="30"/>
    </row>
    <row r="14" spans="3:23" ht="15" x14ac:dyDescent="0.25">
      <c r="C14" s="39"/>
      <c r="D14" s="49" t="s">
        <v>2</v>
      </c>
      <c r="E14" s="86" t="s">
        <v>1</v>
      </c>
      <c r="F14" s="38"/>
      <c r="G14" s="43"/>
      <c r="H14" s="42" t="s">
        <v>0</v>
      </c>
      <c r="I14" s="35"/>
      <c r="J14" s="34"/>
      <c r="K14" s="33">
        <v>119</v>
      </c>
      <c r="L14" s="22">
        <v>0</v>
      </c>
      <c r="M14" s="32"/>
      <c r="N14" s="32"/>
      <c r="O14" s="32"/>
      <c r="P14" s="32"/>
      <c r="Q14" s="18">
        <v>0</v>
      </c>
      <c r="R14" s="31">
        <v>0</v>
      </c>
      <c r="S14" s="65" t="s">
        <v>1</v>
      </c>
      <c r="T14" s="87" t="s">
        <v>1</v>
      </c>
      <c r="U14" s="71" t="s">
        <v>1</v>
      </c>
      <c r="V14"/>
      <c r="W14" s="30"/>
    </row>
    <row r="15" spans="3:23" ht="15" x14ac:dyDescent="0.25">
      <c r="C15" s="39"/>
      <c r="D15" s="49" t="s">
        <v>2</v>
      </c>
      <c r="E15" s="86" t="s">
        <v>1</v>
      </c>
      <c r="F15" s="38"/>
      <c r="G15" s="43"/>
      <c r="H15" s="42" t="s">
        <v>0</v>
      </c>
      <c r="I15" s="35"/>
      <c r="J15" s="34"/>
      <c r="K15" s="33">
        <v>119</v>
      </c>
      <c r="L15" s="22">
        <v>0</v>
      </c>
      <c r="M15" s="32"/>
      <c r="N15" s="32"/>
      <c r="O15" s="32"/>
      <c r="P15" s="32"/>
      <c r="Q15" s="18">
        <v>0</v>
      </c>
      <c r="R15" s="31">
        <v>0</v>
      </c>
      <c r="S15" s="65" t="s">
        <v>1</v>
      </c>
      <c r="T15" s="87" t="s">
        <v>1</v>
      </c>
      <c r="U15" s="71" t="s">
        <v>1</v>
      </c>
      <c r="V15"/>
      <c r="W15" s="30"/>
    </row>
    <row r="16" spans="3:23" ht="15" x14ac:dyDescent="0.25">
      <c r="C16" s="39"/>
      <c r="D16" s="49" t="s">
        <v>2</v>
      </c>
      <c r="E16" s="86" t="s">
        <v>1</v>
      </c>
      <c r="F16" s="38"/>
      <c r="G16" s="43"/>
      <c r="H16" s="42" t="s">
        <v>0</v>
      </c>
      <c r="I16" s="35"/>
      <c r="J16" s="34"/>
      <c r="K16" s="33">
        <v>119</v>
      </c>
      <c r="L16" s="22">
        <v>0</v>
      </c>
      <c r="M16" s="32"/>
      <c r="N16" s="32"/>
      <c r="O16" s="32"/>
      <c r="P16" s="32"/>
      <c r="Q16" s="18">
        <v>0</v>
      </c>
      <c r="R16" s="31">
        <v>0</v>
      </c>
      <c r="S16" s="65" t="s">
        <v>1</v>
      </c>
      <c r="T16" s="87" t="s">
        <v>1</v>
      </c>
      <c r="U16" s="71" t="s">
        <v>1</v>
      </c>
      <c r="V16"/>
    </row>
    <row r="17" spans="3:21" ht="15" x14ac:dyDescent="0.25">
      <c r="C17" s="39"/>
      <c r="D17" s="49" t="s">
        <v>2</v>
      </c>
      <c r="E17" s="86" t="s">
        <v>1</v>
      </c>
      <c r="F17" s="38"/>
      <c r="G17" s="43"/>
      <c r="H17" s="42" t="s">
        <v>0</v>
      </c>
      <c r="I17" s="35"/>
      <c r="J17" s="34"/>
      <c r="K17" s="33">
        <v>119</v>
      </c>
      <c r="L17" s="22">
        <v>0</v>
      </c>
      <c r="M17" s="32"/>
      <c r="N17" s="32"/>
      <c r="O17" s="32"/>
      <c r="P17" s="32"/>
      <c r="Q17" s="18">
        <v>0</v>
      </c>
      <c r="R17" s="31">
        <v>0</v>
      </c>
      <c r="S17" s="65" t="s">
        <v>1</v>
      </c>
      <c r="T17" s="87" t="s">
        <v>1</v>
      </c>
      <c r="U17" s="71" t="s">
        <v>1</v>
      </c>
    </row>
    <row r="18" spans="3:21" s="2" customFormat="1" ht="15" x14ac:dyDescent="0.25">
      <c r="C18" s="39"/>
      <c r="D18" s="49" t="s">
        <v>2</v>
      </c>
      <c r="E18" s="86" t="s">
        <v>1</v>
      </c>
      <c r="F18" s="38"/>
      <c r="G18" s="43"/>
      <c r="H18" s="42" t="s">
        <v>0</v>
      </c>
      <c r="I18" s="35"/>
      <c r="J18" s="34"/>
      <c r="K18" s="33">
        <v>119</v>
      </c>
      <c r="L18" s="22">
        <v>0</v>
      </c>
      <c r="M18" s="32"/>
      <c r="N18" s="32"/>
      <c r="O18" s="32"/>
      <c r="P18" s="32"/>
      <c r="Q18" s="18">
        <v>0</v>
      </c>
      <c r="R18" s="31">
        <v>0</v>
      </c>
      <c r="S18" s="65" t="s">
        <v>1</v>
      </c>
      <c r="T18" s="87" t="s">
        <v>1</v>
      </c>
      <c r="U18" s="71" t="s">
        <v>1</v>
      </c>
    </row>
    <row r="19" spans="3:21" ht="15" x14ac:dyDescent="0.25">
      <c r="C19" s="39"/>
      <c r="D19" s="49" t="s">
        <v>2</v>
      </c>
      <c r="E19" s="86" t="s">
        <v>1</v>
      </c>
      <c r="F19" s="38"/>
      <c r="G19" s="43"/>
      <c r="H19" s="42" t="s">
        <v>0</v>
      </c>
      <c r="I19" s="35"/>
      <c r="J19" s="34"/>
      <c r="K19" s="33">
        <v>119</v>
      </c>
      <c r="L19" s="22">
        <v>0</v>
      </c>
      <c r="M19" s="32"/>
      <c r="N19" s="32"/>
      <c r="O19" s="32"/>
      <c r="P19" s="32"/>
      <c r="Q19" s="18">
        <v>0</v>
      </c>
      <c r="R19" s="31">
        <v>0</v>
      </c>
      <c r="S19" s="65" t="s">
        <v>1</v>
      </c>
      <c r="T19" s="87" t="s">
        <v>1</v>
      </c>
      <c r="U19" s="71" t="s">
        <v>1</v>
      </c>
    </row>
    <row r="20" spans="3:21" s="2" customFormat="1" ht="15" x14ac:dyDescent="0.25">
      <c r="C20" s="39"/>
      <c r="D20" s="49" t="s">
        <v>2</v>
      </c>
      <c r="E20" s="86" t="s">
        <v>1</v>
      </c>
      <c r="F20" s="38"/>
      <c r="G20" s="43"/>
      <c r="H20" s="42" t="s">
        <v>0</v>
      </c>
      <c r="I20" s="35"/>
      <c r="J20" s="34"/>
      <c r="K20" s="33">
        <v>119</v>
      </c>
      <c r="L20" s="22">
        <v>0</v>
      </c>
      <c r="M20" s="32"/>
      <c r="N20" s="32"/>
      <c r="O20" s="32"/>
      <c r="P20" s="32"/>
      <c r="Q20" s="18">
        <v>0</v>
      </c>
      <c r="R20" s="31">
        <v>0</v>
      </c>
      <c r="S20" s="65" t="s">
        <v>1</v>
      </c>
      <c r="T20" s="87" t="s">
        <v>1</v>
      </c>
      <c r="U20" s="71" t="s">
        <v>1</v>
      </c>
    </row>
    <row r="21" spans="3:21" s="2" customFormat="1" ht="15" x14ac:dyDescent="0.25">
      <c r="C21" s="39"/>
      <c r="D21" s="49" t="s">
        <v>2</v>
      </c>
      <c r="E21" s="86" t="s">
        <v>1</v>
      </c>
      <c r="F21" s="38"/>
      <c r="G21" s="43"/>
      <c r="H21" s="42" t="s">
        <v>0</v>
      </c>
      <c r="I21" s="35"/>
      <c r="J21" s="34"/>
      <c r="K21" s="33">
        <v>119</v>
      </c>
      <c r="L21" s="22">
        <v>0</v>
      </c>
      <c r="M21" s="32"/>
      <c r="N21" s="32"/>
      <c r="O21" s="32"/>
      <c r="P21" s="32"/>
      <c r="Q21" s="18">
        <v>0</v>
      </c>
      <c r="R21" s="31">
        <v>0</v>
      </c>
      <c r="S21" s="65" t="s">
        <v>1</v>
      </c>
      <c r="T21" s="87" t="s">
        <v>1</v>
      </c>
      <c r="U21" s="71" t="s">
        <v>1</v>
      </c>
    </row>
    <row r="22" spans="3:21" s="2" customFormat="1" ht="15" x14ac:dyDescent="0.25">
      <c r="C22" s="39"/>
      <c r="D22" s="49" t="s">
        <v>2</v>
      </c>
      <c r="E22" s="86" t="s">
        <v>1</v>
      </c>
      <c r="F22" s="38"/>
      <c r="G22" s="43"/>
      <c r="H22" s="42" t="s">
        <v>0</v>
      </c>
      <c r="I22" s="35"/>
      <c r="J22" s="34"/>
      <c r="K22" s="33">
        <v>119</v>
      </c>
      <c r="L22" s="22">
        <v>0</v>
      </c>
      <c r="M22" s="32"/>
      <c r="N22" s="32"/>
      <c r="O22" s="32"/>
      <c r="P22" s="32"/>
      <c r="Q22" s="18">
        <v>0</v>
      </c>
      <c r="R22" s="31">
        <v>0</v>
      </c>
      <c r="S22" s="65" t="s">
        <v>1</v>
      </c>
      <c r="T22" s="87" t="s">
        <v>1</v>
      </c>
      <c r="U22" s="71" t="s">
        <v>1</v>
      </c>
    </row>
    <row r="23" spans="3:21" s="2" customFormat="1" ht="15" x14ac:dyDescent="0.25">
      <c r="C23" s="39"/>
      <c r="D23" s="49" t="s">
        <v>2</v>
      </c>
      <c r="E23" s="86" t="s">
        <v>1</v>
      </c>
      <c r="F23" s="38"/>
      <c r="G23" s="43"/>
      <c r="H23" s="42" t="s">
        <v>0</v>
      </c>
      <c r="I23" s="35"/>
      <c r="J23" s="34"/>
      <c r="K23" s="33">
        <v>119</v>
      </c>
      <c r="L23" s="22">
        <v>0</v>
      </c>
      <c r="M23" s="32"/>
      <c r="N23" s="32"/>
      <c r="O23" s="32"/>
      <c r="P23" s="32"/>
      <c r="Q23" s="18">
        <v>0</v>
      </c>
      <c r="R23" s="31">
        <v>0</v>
      </c>
      <c r="S23" s="65" t="s">
        <v>1</v>
      </c>
      <c r="T23" s="87" t="s">
        <v>1</v>
      </c>
      <c r="U23" s="71" t="s">
        <v>1</v>
      </c>
    </row>
    <row r="24" spans="3:21" s="2" customFormat="1" ht="15" x14ac:dyDescent="0.25">
      <c r="C24" s="39"/>
      <c r="D24" s="49" t="s">
        <v>2</v>
      </c>
      <c r="E24" s="86" t="s">
        <v>1</v>
      </c>
      <c r="F24" s="38"/>
      <c r="G24" s="40"/>
      <c r="H24" s="42" t="s">
        <v>0</v>
      </c>
      <c r="I24" s="35"/>
      <c r="J24" s="34"/>
      <c r="K24" s="33">
        <v>119</v>
      </c>
      <c r="L24" s="22">
        <v>0</v>
      </c>
      <c r="M24" s="32"/>
      <c r="N24" s="32"/>
      <c r="O24" s="32"/>
      <c r="P24" s="32"/>
      <c r="Q24" s="18">
        <v>0</v>
      </c>
      <c r="R24" s="31">
        <v>0</v>
      </c>
      <c r="S24" s="65" t="s">
        <v>1</v>
      </c>
      <c r="T24" s="87" t="s">
        <v>1</v>
      </c>
      <c r="U24" s="71" t="s">
        <v>1</v>
      </c>
    </row>
    <row r="25" spans="3:21" s="2" customFormat="1" ht="15" x14ac:dyDescent="0.25">
      <c r="C25" s="39"/>
      <c r="D25" s="49" t="s">
        <v>2</v>
      </c>
      <c r="E25" s="86" t="s">
        <v>1</v>
      </c>
      <c r="F25" s="38"/>
      <c r="G25" s="40"/>
      <c r="H25" s="42" t="s">
        <v>0</v>
      </c>
      <c r="I25" s="35"/>
      <c r="J25" s="34"/>
      <c r="K25" s="33">
        <v>119</v>
      </c>
      <c r="L25" s="22">
        <v>0</v>
      </c>
      <c r="M25" s="32"/>
      <c r="N25" s="32"/>
      <c r="O25" s="32"/>
      <c r="P25" s="32"/>
      <c r="Q25" s="18">
        <v>0</v>
      </c>
      <c r="R25" s="31">
        <v>0</v>
      </c>
      <c r="S25" s="65" t="s">
        <v>1</v>
      </c>
      <c r="T25" s="87" t="s">
        <v>1</v>
      </c>
      <c r="U25" s="71" t="s">
        <v>1</v>
      </c>
    </row>
    <row r="26" spans="3:21" s="2" customFormat="1" ht="15" x14ac:dyDescent="0.25">
      <c r="C26" s="39"/>
      <c r="D26" s="49" t="s">
        <v>2</v>
      </c>
      <c r="E26" s="86" t="s">
        <v>1</v>
      </c>
      <c r="F26" s="38"/>
      <c r="G26" s="40"/>
      <c r="H26" s="36" t="s">
        <v>0</v>
      </c>
      <c r="I26" s="35"/>
      <c r="J26" s="34"/>
      <c r="K26" s="33">
        <v>119</v>
      </c>
      <c r="L26" s="22">
        <v>0</v>
      </c>
      <c r="M26" s="32"/>
      <c r="N26" s="32"/>
      <c r="O26" s="32"/>
      <c r="P26" s="32"/>
      <c r="Q26" s="18">
        <v>0</v>
      </c>
      <c r="R26" s="31">
        <v>0</v>
      </c>
      <c r="S26" s="65" t="s">
        <v>1</v>
      </c>
      <c r="T26" s="87" t="s">
        <v>1</v>
      </c>
      <c r="U26" s="71" t="s">
        <v>1</v>
      </c>
    </row>
    <row r="27" spans="3:21" s="2" customFormat="1" ht="15" x14ac:dyDescent="0.25">
      <c r="C27" s="39"/>
      <c r="D27" s="49" t="s">
        <v>2</v>
      </c>
      <c r="E27" s="86" t="s">
        <v>1</v>
      </c>
      <c r="F27" s="38"/>
      <c r="G27" s="40"/>
      <c r="H27" s="36" t="s">
        <v>0</v>
      </c>
      <c r="I27" s="35"/>
      <c r="J27" s="34"/>
      <c r="K27" s="33">
        <v>119</v>
      </c>
      <c r="L27" s="22">
        <v>0</v>
      </c>
      <c r="M27" s="32"/>
      <c r="N27" s="32"/>
      <c r="O27" s="32"/>
      <c r="P27" s="32"/>
      <c r="Q27" s="18">
        <v>0</v>
      </c>
      <c r="R27" s="31">
        <v>0</v>
      </c>
      <c r="S27" s="65" t="s">
        <v>1</v>
      </c>
      <c r="T27" s="87" t="s">
        <v>1</v>
      </c>
      <c r="U27" s="71" t="s">
        <v>1</v>
      </c>
    </row>
    <row r="28" spans="3:21" s="2" customFormat="1" ht="15" x14ac:dyDescent="0.25">
      <c r="C28" s="39"/>
      <c r="D28" s="49" t="s">
        <v>2</v>
      </c>
      <c r="E28" s="86" t="s">
        <v>1</v>
      </c>
      <c r="F28" s="38"/>
      <c r="G28" s="40"/>
      <c r="H28" s="36" t="s">
        <v>0</v>
      </c>
      <c r="I28" s="35"/>
      <c r="J28" s="34"/>
      <c r="K28" s="33">
        <v>119</v>
      </c>
      <c r="L28" s="22">
        <v>0</v>
      </c>
      <c r="M28" s="32"/>
      <c r="N28" s="32"/>
      <c r="O28" s="32"/>
      <c r="P28" s="32"/>
      <c r="Q28" s="18">
        <v>0</v>
      </c>
      <c r="R28" s="31">
        <v>0</v>
      </c>
      <c r="S28" s="65" t="s">
        <v>1</v>
      </c>
      <c r="T28" s="87" t="s">
        <v>1</v>
      </c>
      <c r="U28" s="71" t="s">
        <v>1</v>
      </c>
    </row>
    <row r="29" spans="3:21" s="2" customFormat="1" ht="15" x14ac:dyDescent="0.25">
      <c r="C29" s="39"/>
      <c r="D29" s="49" t="s">
        <v>2</v>
      </c>
      <c r="E29" s="86" t="s">
        <v>1</v>
      </c>
      <c r="F29" s="38"/>
      <c r="G29" s="40"/>
      <c r="H29" s="36" t="s">
        <v>0</v>
      </c>
      <c r="I29" s="35"/>
      <c r="J29" s="34"/>
      <c r="K29" s="33">
        <v>119</v>
      </c>
      <c r="L29" s="22">
        <v>0</v>
      </c>
      <c r="M29" s="32"/>
      <c r="N29" s="32"/>
      <c r="O29" s="32"/>
      <c r="P29" s="32"/>
      <c r="Q29" s="18">
        <v>0</v>
      </c>
      <c r="R29" s="31">
        <v>0</v>
      </c>
      <c r="S29" s="65" t="s">
        <v>1</v>
      </c>
      <c r="T29" s="87" t="s">
        <v>1</v>
      </c>
      <c r="U29" s="71" t="s">
        <v>1</v>
      </c>
    </row>
    <row r="30" spans="3:21" s="2" customFormat="1" ht="15" x14ac:dyDescent="0.25">
      <c r="C30" s="39"/>
      <c r="D30" s="49" t="s">
        <v>2</v>
      </c>
      <c r="E30" s="86" t="s">
        <v>1</v>
      </c>
      <c r="F30" s="38"/>
      <c r="G30" s="40"/>
      <c r="H30" s="36" t="s">
        <v>0</v>
      </c>
      <c r="I30" s="35"/>
      <c r="J30" s="34"/>
      <c r="K30" s="33">
        <v>119</v>
      </c>
      <c r="L30" s="22">
        <v>0</v>
      </c>
      <c r="M30" s="32"/>
      <c r="N30" s="32"/>
      <c r="O30" s="32"/>
      <c r="P30" s="32"/>
      <c r="Q30" s="18">
        <v>0</v>
      </c>
      <c r="R30" s="31">
        <v>0</v>
      </c>
      <c r="S30" s="65" t="s">
        <v>1</v>
      </c>
      <c r="T30" s="87" t="s">
        <v>1</v>
      </c>
      <c r="U30" s="71" t="s">
        <v>1</v>
      </c>
    </row>
    <row r="31" spans="3:21" s="2" customFormat="1" ht="15" x14ac:dyDescent="0.25">
      <c r="C31" s="39"/>
      <c r="D31" s="49" t="s">
        <v>2</v>
      </c>
      <c r="E31" s="86" t="s">
        <v>1</v>
      </c>
      <c r="F31" s="38"/>
      <c r="G31" s="37"/>
      <c r="H31" s="36" t="s">
        <v>0</v>
      </c>
      <c r="I31" s="35"/>
      <c r="J31" s="34"/>
      <c r="K31" s="33">
        <v>119</v>
      </c>
      <c r="L31" s="22">
        <v>0</v>
      </c>
      <c r="M31" s="32"/>
      <c r="N31" s="32"/>
      <c r="O31" s="32"/>
      <c r="P31" s="32"/>
      <c r="Q31" s="18">
        <v>0</v>
      </c>
      <c r="R31" s="31">
        <v>0</v>
      </c>
      <c r="S31" s="65" t="s">
        <v>1</v>
      </c>
      <c r="T31" s="87" t="s">
        <v>1</v>
      </c>
      <c r="U31" s="71" t="s">
        <v>1</v>
      </c>
    </row>
    <row r="32" spans="3:21" s="2" customFormat="1" ht="15" x14ac:dyDescent="0.25">
      <c r="C32" s="29"/>
      <c r="D32" s="49" t="s">
        <v>2</v>
      </c>
      <c r="E32" s="86" t="s">
        <v>1</v>
      </c>
      <c r="F32" s="28"/>
      <c r="G32" s="27"/>
      <c r="H32" s="26" t="s">
        <v>0</v>
      </c>
      <c r="I32" s="25"/>
      <c r="J32" s="24"/>
      <c r="K32" s="23">
        <v>119</v>
      </c>
      <c r="L32" s="22">
        <v>0</v>
      </c>
      <c r="M32" s="21"/>
      <c r="N32" s="21"/>
      <c r="O32" s="21"/>
      <c r="P32" s="21"/>
      <c r="Q32" s="19">
        <v>0</v>
      </c>
      <c r="R32" s="20">
        <v>0</v>
      </c>
      <c r="S32" s="71" t="s">
        <v>1</v>
      </c>
      <c r="T32" s="87" t="s">
        <v>1</v>
      </c>
      <c r="U32" s="71" t="s">
        <v>1</v>
      </c>
    </row>
    <row r="33" spans="3:20" s="2" customFormat="1" x14ac:dyDescent="0.2">
      <c r="C33" s="8"/>
      <c r="E33" s="8"/>
      <c r="F33" s="7"/>
      <c r="H33" s="6"/>
      <c r="M33" s="5"/>
      <c r="N33" s="4"/>
      <c r="O33" s="4"/>
      <c r="P33" s="4"/>
      <c r="Q33" s="4"/>
      <c r="R33" s="4"/>
      <c r="S33" s="4"/>
      <c r="T33" s="3"/>
    </row>
    <row r="34" spans="3:20" s="2" customFormat="1" x14ac:dyDescent="0.2">
      <c r="C34" s="8"/>
      <c r="E34" s="8"/>
      <c r="F34" s="7"/>
      <c r="H34" s="6"/>
      <c r="M34" s="5"/>
      <c r="N34" s="4"/>
      <c r="O34" s="4"/>
      <c r="P34" s="4"/>
      <c r="Q34" s="10"/>
      <c r="R34" s="10"/>
      <c r="S34" s="10"/>
      <c r="T34" s="3"/>
    </row>
    <row r="35" spans="3:20" s="2" customFormat="1" x14ac:dyDescent="0.2">
      <c r="C35" s="8"/>
      <c r="E35" s="8"/>
      <c r="F35" s="7"/>
      <c r="H35" s="6"/>
      <c r="M35" s="5"/>
      <c r="N35" s="10"/>
      <c r="O35" s="10"/>
      <c r="P35" s="10"/>
      <c r="Q35" s="4"/>
      <c r="R35" s="4"/>
      <c r="S35" s="4"/>
      <c r="T35" s="3"/>
    </row>
    <row r="36" spans="3:20" s="2" customFormat="1" x14ac:dyDescent="0.2">
      <c r="C36" s="8"/>
      <c r="E36" s="8"/>
      <c r="F36" s="7"/>
      <c r="H36" s="6"/>
      <c r="M36" s="5"/>
      <c r="N36" s="4"/>
      <c r="O36" s="10"/>
      <c r="P36" s="10"/>
      <c r="Q36" s="10"/>
      <c r="R36" s="10"/>
      <c r="S36" s="10"/>
      <c r="T36" s="3"/>
    </row>
    <row r="37" spans="3:20" s="2" customFormat="1" x14ac:dyDescent="0.2">
      <c r="C37" s="8"/>
      <c r="E37" s="8"/>
      <c r="F37" s="7"/>
      <c r="H37" s="6"/>
      <c r="M37" s="5"/>
      <c r="N37" s="10"/>
      <c r="O37" s="10"/>
      <c r="P37" s="10"/>
      <c r="Q37" s="4"/>
      <c r="R37" s="4"/>
      <c r="S37" s="4"/>
      <c r="T37" s="3"/>
    </row>
    <row r="38" spans="3:20" s="2" customFormat="1" x14ac:dyDescent="0.2">
      <c r="C38" s="8"/>
      <c r="E38" s="8"/>
      <c r="F38" s="7"/>
      <c r="H38" s="6"/>
      <c r="M38" s="5"/>
      <c r="N38" s="4"/>
      <c r="O38" s="4"/>
      <c r="P38" s="4"/>
      <c r="Q38" s="4"/>
      <c r="R38" s="4"/>
      <c r="S38" s="4"/>
      <c r="T38" s="3"/>
    </row>
    <row r="39" spans="3:20" s="2" customFormat="1" x14ac:dyDescent="0.2">
      <c r="C39" s="8"/>
      <c r="E39" s="8"/>
      <c r="F39" s="7"/>
      <c r="H39" s="6"/>
      <c r="M39" s="5"/>
      <c r="N39" s="4"/>
      <c r="O39" s="4"/>
      <c r="P39" s="4"/>
      <c r="Q39" s="4"/>
      <c r="R39" s="4"/>
      <c r="S39" s="4"/>
      <c r="T39" s="3"/>
    </row>
    <row r="40" spans="3:20" s="2" customFormat="1" x14ac:dyDescent="0.2">
      <c r="C40" s="8"/>
      <c r="E40" s="8"/>
      <c r="F40" s="7"/>
      <c r="H40" s="6"/>
      <c r="M40" s="5"/>
      <c r="N40" s="10"/>
      <c r="O40" s="4"/>
      <c r="P40" s="4"/>
      <c r="Q40" s="4"/>
      <c r="R40" s="4"/>
      <c r="S40" s="4"/>
      <c r="T40" s="3"/>
    </row>
    <row r="41" spans="3:20" s="2" customFormat="1" x14ac:dyDescent="0.2">
      <c r="C41" s="8"/>
      <c r="E41" s="8"/>
      <c r="F41" s="7"/>
      <c r="H41" s="6"/>
      <c r="M41" s="5"/>
      <c r="N41" s="4"/>
      <c r="O41" s="4"/>
      <c r="P41" s="4"/>
      <c r="Q41" s="4"/>
      <c r="R41" s="4"/>
      <c r="S41" s="4"/>
      <c r="T41" s="3"/>
    </row>
    <row r="42" spans="3:20" s="2" customFormat="1" x14ac:dyDescent="0.2">
      <c r="E42" s="8"/>
      <c r="F42" s="7"/>
      <c r="H42" s="6"/>
      <c r="M42" s="5"/>
      <c r="T42" s="11"/>
    </row>
    <row r="43" spans="3:20" s="2" customFormat="1" x14ac:dyDescent="0.2">
      <c r="C43" s="8"/>
      <c r="E43" s="8"/>
      <c r="F43" s="7"/>
      <c r="G43" s="16"/>
      <c r="H43" s="17"/>
      <c r="I43" s="16"/>
      <c r="J43" s="16"/>
      <c r="K43" s="16"/>
      <c r="L43" s="16"/>
      <c r="M43" s="15"/>
      <c r="N43" s="13"/>
      <c r="O43" s="13"/>
      <c r="P43" s="13"/>
      <c r="Q43" s="14"/>
      <c r="R43" s="14"/>
      <c r="S43" s="14"/>
      <c r="T43" s="3"/>
    </row>
    <row r="44" spans="3:20" s="2" customFormat="1" x14ac:dyDescent="0.2">
      <c r="C44" s="8"/>
      <c r="E44" s="8"/>
      <c r="F44" s="7"/>
      <c r="H44" s="6"/>
      <c r="M44" s="5"/>
      <c r="N44" s="10"/>
      <c r="O44" s="10"/>
      <c r="P44" s="10"/>
      <c r="Q44" s="10"/>
      <c r="R44" s="10"/>
      <c r="S44" s="10"/>
      <c r="T44" s="3"/>
    </row>
    <row r="45" spans="3:20" s="2" customFormat="1" x14ac:dyDescent="0.2">
      <c r="C45" s="8"/>
      <c r="E45" s="8"/>
      <c r="F45" s="7"/>
      <c r="H45" s="6"/>
      <c r="M45" s="5"/>
      <c r="N45" s="13"/>
      <c r="O45" s="10"/>
      <c r="P45" s="10"/>
      <c r="Q45" s="10"/>
      <c r="R45" s="10"/>
      <c r="S45" s="10"/>
      <c r="T45" s="3"/>
    </row>
    <row r="46" spans="3:20" s="2" customFormat="1" x14ac:dyDescent="0.2">
      <c r="C46" s="8"/>
      <c r="E46" s="8"/>
      <c r="F46" s="7"/>
      <c r="H46" s="6"/>
      <c r="M46" s="5"/>
      <c r="N46" s="10"/>
      <c r="O46" s="10"/>
      <c r="P46" s="10"/>
      <c r="Q46" s="10"/>
      <c r="R46" s="10"/>
      <c r="S46" s="10"/>
      <c r="T46" s="3"/>
    </row>
    <row r="47" spans="3:20" s="2" customFormat="1" x14ac:dyDescent="0.2">
      <c r="C47" s="8"/>
      <c r="E47" s="8"/>
      <c r="F47" s="7"/>
      <c r="H47" s="6"/>
      <c r="M47" s="5"/>
      <c r="N47" s="12"/>
      <c r="O47" s="12"/>
      <c r="P47" s="12"/>
      <c r="Q47" s="10"/>
      <c r="R47" s="10"/>
      <c r="S47" s="10"/>
      <c r="T47" s="3"/>
    </row>
    <row r="48" spans="3:20" s="2" customFormat="1" x14ac:dyDescent="0.2">
      <c r="C48" s="8"/>
      <c r="E48" s="8"/>
      <c r="F48" s="7"/>
      <c r="H48" s="6"/>
      <c r="M48" s="5"/>
      <c r="N48" s="12"/>
      <c r="O48" s="10"/>
      <c r="P48" s="10"/>
      <c r="Q48" s="12"/>
      <c r="R48" s="12"/>
      <c r="S48" s="12"/>
      <c r="T48" s="3"/>
    </row>
    <row r="49" spans="1:20" s="2" customFormat="1" x14ac:dyDescent="0.2">
      <c r="C49" s="8"/>
      <c r="E49" s="8"/>
      <c r="F49" s="7"/>
      <c r="H49" s="6"/>
      <c r="M49" s="5"/>
      <c r="N49" s="12"/>
      <c r="O49" s="10"/>
      <c r="P49" s="10"/>
      <c r="Q49" s="12"/>
      <c r="R49" s="12"/>
      <c r="S49" s="12"/>
      <c r="T49" s="3"/>
    </row>
    <row r="50" spans="1:20" s="2" customFormat="1" x14ac:dyDescent="0.2">
      <c r="C50" s="8"/>
      <c r="E50" s="8"/>
      <c r="F50" s="7"/>
      <c r="H50" s="6"/>
      <c r="M50" s="5"/>
      <c r="N50" s="10"/>
      <c r="O50" s="10"/>
      <c r="P50" s="10"/>
      <c r="Q50" s="10"/>
      <c r="R50" s="10"/>
      <c r="S50" s="10"/>
      <c r="T50" s="3"/>
    </row>
    <row r="51" spans="1:20" s="2" customFormat="1" x14ac:dyDescent="0.2">
      <c r="C51" s="8"/>
      <c r="E51" s="8"/>
      <c r="F51" s="7"/>
      <c r="H51" s="6"/>
      <c r="M51" s="5"/>
      <c r="N51" s="12"/>
      <c r="O51" s="12"/>
      <c r="P51" s="12"/>
      <c r="Q51" s="10"/>
      <c r="R51" s="10"/>
      <c r="S51" s="10"/>
      <c r="T51" s="3"/>
    </row>
    <row r="52" spans="1:20" s="2" customFormat="1" x14ac:dyDescent="0.2">
      <c r="C52" s="8"/>
      <c r="E52" s="8"/>
      <c r="F52" s="7"/>
      <c r="H52" s="6"/>
      <c r="M52" s="5"/>
      <c r="N52" s="12"/>
      <c r="O52" s="10"/>
      <c r="P52" s="10"/>
      <c r="Q52" s="10"/>
      <c r="R52" s="10"/>
      <c r="S52" s="10"/>
      <c r="T52" s="3"/>
    </row>
    <row r="53" spans="1:20" s="2" customFormat="1" x14ac:dyDescent="0.2">
      <c r="C53" s="8"/>
      <c r="E53" s="8"/>
      <c r="F53" s="7"/>
      <c r="H53" s="6"/>
      <c r="M53" s="5"/>
      <c r="N53" s="12"/>
      <c r="O53" s="12"/>
      <c r="P53" s="12"/>
      <c r="Q53" s="12"/>
      <c r="R53" s="12"/>
      <c r="S53" s="12"/>
      <c r="T53" s="3"/>
    </row>
    <row r="54" spans="1:20" s="2" customFormat="1" x14ac:dyDescent="0.2">
      <c r="C54" s="8"/>
      <c r="E54" s="8"/>
      <c r="F54" s="7"/>
      <c r="H54" s="6"/>
      <c r="M54" s="5"/>
      <c r="N54" s="10"/>
      <c r="O54" s="10"/>
      <c r="P54" s="10"/>
      <c r="Q54" s="10"/>
      <c r="R54" s="10"/>
      <c r="S54" s="10"/>
      <c r="T54" s="3"/>
    </row>
    <row r="55" spans="1:20" s="2" customFormat="1" x14ac:dyDescent="0.2">
      <c r="C55" s="8"/>
      <c r="E55" s="8"/>
      <c r="F55" s="7"/>
      <c r="H55" s="6"/>
      <c r="M55" s="5"/>
      <c r="N55" s="10"/>
      <c r="O55" s="10"/>
      <c r="P55" s="10"/>
      <c r="Q55" s="10"/>
      <c r="R55" s="10"/>
      <c r="S55" s="10"/>
      <c r="T55" s="3"/>
    </row>
    <row r="56" spans="1:20" s="2" customFormat="1" x14ac:dyDescent="0.2">
      <c r="E56" s="8"/>
      <c r="F56" s="7"/>
      <c r="H56" s="6"/>
      <c r="M56" s="5"/>
      <c r="T56" s="11"/>
    </row>
    <row r="57" spans="1:20" s="2" customFormat="1" x14ac:dyDescent="0.2">
      <c r="C57" s="8"/>
      <c r="E57" s="8"/>
      <c r="F57" s="7"/>
      <c r="H57" s="6"/>
      <c r="M57" s="5"/>
      <c r="N57" s="4"/>
      <c r="O57" s="10"/>
      <c r="P57" s="10"/>
      <c r="Q57" s="4"/>
      <c r="R57" s="4"/>
      <c r="S57" s="4"/>
      <c r="T57" s="3"/>
    </row>
    <row r="58" spans="1:20" s="2" customFormat="1" x14ac:dyDescent="0.2">
      <c r="C58" s="8"/>
      <c r="E58" s="8"/>
      <c r="F58" s="7"/>
      <c r="H58" s="6"/>
      <c r="M58" s="5"/>
      <c r="N58" s="10"/>
      <c r="O58" s="4"/>
      <c r="P58" s="4"/>
      <c r="Q58" s="4"/>
      <c r="R58" s="4"/>
      <c r="S58" s="4"/>
      <c r="T58" s="3"/>
    </row>
    <row r="59" spans="1:20" s="2" customFormat="1" x14ac:dyDescent="0.2">
      <c r="C59" s="8"/>
      <c r="E59" s="8"/>
      <c r="F59" s="7"/>
      <c r="H59" s="6"/>
      <c r="M59" s="5"/>
      <c r="N59" s="10"/>
      <c r="O59" s="4"/>
      <c r="P59" s="4"/>
      <c r="Q59" s="4"/>
      <c r="R59" s="4"/>
      <c r="S59" s="4"/>
      <c r="T59" s="3"/>
    </row>
    <row r="60" spans="1:20" x14ac:dyDescent="0.2">
      <c r="A60" s="2"/>
      <c r="B60" s="2"/>
      <c r="C60" s="8"/>
      <c r="D60" s="2"/>
      <c r="E60" s="8"/>
      <c r="F60" s="7"/>
      <c r="G60" s="2"/>
      <c r="H60" s="6"/>
      <c r="I60" s="2"/>
      <c r="J60" s="2"/>
      <c r="K60" s="2"/>
      <c r="L60" s="2"/>
      <c r="M60" s="5"/>
      <c r="N60" s="10"/>
      <c r="O60" s="4"/>
      <c r="P60" s="4"/>
      <c r="Q60" s="4"/>
      <c r="R60" s="4"/>
      <c r="S60" s="4"/>
      <c r="T60" s="3"/>
    </row>
    <row r="61" spans="1:20" x14ac:dyDescent="0.2">
      <c r="A61" s="2"/>
      <c r="B61" s="2"/>
      <c r="C61" s="8"/>
      <c r="D61" s="2"/>
      <c r="E61" s="8"/>
      <c r="F61" s="7"/>
      <c r="G61" s="2"/>
      <c r="H61" s="6"/>
      <c r="I61" s="2"/>
      <c r="J61" s="2"/>
      <c r="K61" s="2"/>
      <c r="L61" s="2"/>
      <c r="M61" s="5"/>
      <c r="N61" s="4"/>
      <c r="O61" s="4"/>
      <c r="P61" s="4"/>
      <c r="Q61" s="4"/>
      <c r="R61" s="4"/>
      <c r="S61" s="4"/>
      <c r="T61" s="3"/>
    </row>
    <row r="62" spans="1:20" x14ac:dyDescent="0.2">
      <c r="A62" s="2"/>
      <c r="B62" s="2"/>
      <c r="C62" s="8"/>
      <c r="D62" s="2"/>
      <c r="E62" s="8"/>
      <c r="F62" s="7"/>
      <c r="G62" s="2"/>
      <c r="H62" s="6"/>
      <c r="I62" s="2"/>
      <c r="J62" s="2"/>
      <c r="K62" s="2"/>
      <c r="L62" s="2"/>
      <c r="M62" s="5"/>
      <c r="N62" s="10"/>
      <c r="O62" s="4"/>
      <c r="P62" s="4"/>
      <c r="Q62" s="4"/>
      <c r="R62" s="4"/>
      <c r="S62" s="4"/>
      <c r="T62" s="3"/>
    </row>
    <row r="63" spans="1:20" x14ac:dyDescent="0.2">
      <c r="A63" s="2"/>
      <c r="B63" s="2"/>
      <c r="C63" s="8"/>
      <c r="D63" s="2"/>
      <c r="E63" s="8"/>
      <c r="F63" s="7"/>
      <c r="G63" s="2"/>
      <c r="H63" s="6"/>
      <c r="I63" s="2"/>
      <c r="J63" s="2"/>
      <c r="K63" s="2"/>
      <c r="L63" s="2"/>
      <c r="M63" s="5"/>
      <c r="N63" s="4"/>
      <c r="O63" s="4"/>
      <c r="P63" s="4"/>
      <c r="Q63" s="10"/>
      <c r="R63" s="10"/>
      <c r="S63" s="10"/>
      <c r="T63" s="3"/>
    </row>
    <row r="64" spans="1:20" x14ac:dyDescent="0.2">
      <c r="A64" s="2"/>
      <c r="B64" s="2"/>
      <c r="C64" s="8"/>
      <c r="D64" s="2"/>
      <c r="E64" s="8"/>
      <c r="F64" s="7"/>
      <c r="G64" s="2"/>
      <c r="H64" s="6"/>
      <c r="I64" s="2"/>
      <c r="J64" s="2"/>
      <c r="K64" s="2"/>
      <c r="L64" s="2"/>
      <c r="M64" s="5"/>
      <c r="N64" s="4"/>
      <c r="O64" s="4"/>
      <c r="P64" s="4"/>
      <c r="Q64" s="10"/>
      <c r="R64" s="10"/>
      <c r="S64" s="10"/>
      <c r="T64" s="3"/>
    </row>
    <row r="65" spans="1:20" x14ac:dyDescent="0.2">
      <c r="A65" s="2"/>
      <c r="B65" s="2"/>
      <c r="C65" s="8"/>
      <c r="D65" s="2"/>
      <c r="E65" s="8"/>
      <c r="F65" s="7"/>
      <c r="G65" s="2"/>
      <c r="H65" s="6"/>
      <c r="I65" s="2"/>
      <c r="J65" s="2"/>
      <c r="K65" s="2"/>
      <c r="L65" s="2"/>
      <c r="M65" s="5"/>
      <c r="N65" s="10"/>
      <c r="O65" s="4"/>
      <c r="P65" s="4"/>
      <c r="Q65" s="4"/>
      <c r="R65" s="4"/>
      <c r="S65" s="4"/>
      <c r="T65" s="3"/>
    </row>
    <row r="66" spans="1:20" x14ac:dyDescent="0.2">
      <c r="A66" s="2"/>
      <c r="B66" s="2"/>
      <c r="C66" s="8"/>
      <c r="D66" s="2"/>
      <c r="E66" s="8"/>
      <c r="F66" s="7"/>
      <c r="G66" s="2"/>
      <c r="H66" s="6"/>
      <c r="I66" s="2"/>
      <c r="J66" s="2"/>
      <c r="K66" s="2"/>
      <c r="L66" s="2"/>
      <c r="M66" s="5"/>
      <c r="N66" s="4"/>
      <c r="O66" s="4"/>
      <c r="P66" s="4"/>
      <c r="Q66" s="4"/>
      <c r="R66" s="4"/>
      <c r="S66" s="4"/>
      <c r="T66" s="3"/>
    </row>
    <row r="67" spans="1:20" x14ac:dyDescent="0.2">
      <c r="A67" s="2"/>
      <c r="B67" s="2"/>
      <c r="C67" s="8"/>
      <c r="D67" s="2"/>
      <c r="E67" s="8"/>
      <c r="F67" s="7"/>
      <c r="G67" s="2"/>
      <c r="H67" s="6"/>
      <c r="I67" s="2"/>
      <c r="J67" s="2"/>
      <c r="K67" s="2"/>
      <c r="L67" s="2"/>
      <c r="M67" s="5"/>
      <c r="N67" s="4"/>
      <c r="O67" s="4"/>
      <c r="P67" s="4"/>
      <c r="Q67" s="4"/>
      <c r="R67" s="4"/>
      <c r="S67" s="4"/>
      <c r="T67" s="3"/>
    </row>
    <row r="68" spans="1:20" x14ac:dyDescent="0.2">
      <c r="A68" s="2"/>
      <c r="B68" s="2"/>
      <c r="C68" s="8"/>
      <c r="D68" s="2"/>
      <c r="E68" s="8"/>
      <c r="F68" s="7"/>
      <c r="G68" s="2"/>
      <c r="H68" s="6"/>
      <c r="I68" s="2"/>
      <c r="J68" s="2"/>
      <c r="K68" s="2"/>
      <c r="L68" s="2"/>
      <c r="M68" s="5"/>
      <c r="N68" s="10"/>
      <c r="O68" s="10"/>
      <c r="P68" s="10"/>
      <c r="Q68" s="10"/>
      <c r="R68" s="10"/>
      <c r="S68" s="10"/>
      <c r="T68" s="9"/>
    </row>
    <row r="69" spans="1:20" x14ac:dyDescent="0.2">
      <c r="A69" s="2"/>
      <c r="B69" s="2"/>
      <c r="C69" s="8"/>
      <c r="D69" s="2"/>
      <c r="E69" s="8"/>
      <c r="F69" s="7"/>
      <c r="G69" s="2"/>
      <c r="H69" s="6"/>
      <c r="I69" s="2"/>
      <c r="J69" s="2"/>
      <c r="K69" s="2"/>
      <c r="L69" s="2"/>
      <c r="M69" s="5"/>
      <c r="N69" s="4"/>
      <c r="O69" s="4"/>
      <c r="P69" s="4"/>
      <c r="Q69" s="4"/>
      <c r="R69" s="4"/>
      <c r="S69" s="4"/>
      <c r="T69" s="3"/>
    </row>
    <row r="70" spans="1:20" x14ac:dyDescent="0.2">
      <c r="A70" s="2"/>
      <c r="B70" s="2"/>
      <c r="C70" s="8"/>
      <c r="D70" s="2"/>
      <c r="E70" s="8"/>
      <c r="F70" s="7"/>
      <c r="G70" s="2"/>
      <c r="H70" s="6"/>
      <c r="I70" s="2"/>
      <c r="J70" s="2"/>
      <c r="K70" s="2"/>
      <c r="L70" s="2"/>
      <c r="M70" s="5"/>
      <c r="N70" s="4"/>
      <c r="O70" s="4"/>
      <c r="P70" s="4"/>
      <c r="Q70" s="4"/>
      <c r="R70" s="4"/>
      <c r="S70" s="4"/>
      <c r="T70" s="3"/>
    </row>
    <row r="71" spans="1:2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</sheetData>
  <mergeCells count="1">
    <mergeCell ref="C5:K5"/>
  </mergeCells>
  <conditionalFormatting sqref="C7:U32">
    <cfRule type="expression" dxfId="7" priority="1" stopIfTrue="1">
      <formula>$C7="ж"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C4:U32"/>
  <sheetViews>
    <sheetView zoomScale="90" zoomScaleNormal="90" workbookViewId="0">
      <selection activeCell="K8" sqref="K8"/>
    </sheetView>
  </sheetViews>
  <sheetFormatPr defaultRowHeight="15" x14ac:dyDescent="0.25"/>
  <cols>
    <col min="1" max="1" width="3" customWidth="1"/>
    <col min="2" max="2" width="2.7109375" customWidth="1"/>
    <col min="3" max="3" width="10.7109375" customWidth="1"/>
    <col min="4" max="4" width="11" customWidth="1"/>
    <col min="5" max="5" width="9.140625" customWidth="1"/>
    <col min="6" max="6" width="27.28515625" customWidth="1"/>
    <col min="8" max="8" width="10.42578125" customWidth="1"/>
    <col min="9" max="9" width="20.28515625" customWidth="1"/>
    <col min="10" max="10" width="13" customWidth="1"/>
    <col min="11" max="11" width="7.140625" customWidth="1"/>
    <col min="12" max="12" width="0" hidden="1" customWidth="1"/>
    <col min="13" max="16" width="7.42578125" customWidth="1"/>
    <col min="17" max="17" width="10.28515625" customWidth="1"/>
    <col min="18" max="18" width="10" hidden="1" customWidth="1"/>
    <col min="20" max="20" width="10.42578125" customWidth="1"/>
  </cols>
  <sheetData>
    <row r="4" spans="3:21" x14ac:dyDescent="0.25">
      <c r="C4" s="47">
        <v>44089</v>
      </c>
      <c r="D4" s="1"/>
      <c r="E4" s="1" t="s">
        <v>22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8"/>
      <c r="S4" s="63"/>
      <c r="T4" s="80"/>
      <c r="U4" s="63"/>
    </row>
    <row r="5" spans="3:21" x14ac:dyDescent="0.25">
      <c r="C5" s="137" t="s">
        <v>34</v>
      </c>
      <c r="D5" s="137"/>
      <c r="E5" s="137"/>
      <c r="F5" s="137"/>
      <c r="G5" s="137"/>
      <c r="H5" s="137"/>
      <c r="I5" s="137"/>
      <c r="J5" s="137"/>
      <c r="K5" s="137"/>
      <c r="L5" s="96"/>
      <c r="M5" s="96"/>
      <c r="N5" s="96"/>
      <c r="O5" s="96"/>
      <c r="P5" s="96"/>
      <c r="Q5" s="96"/>
      <c r="R5" s="89"/>
      <c r="S5" s="82"/>
      <c r="T5" s="83"/>
      <c r="U5" s="84"/>
    </row>
    <row r="6" spans="3:21" ht="39" x14ac:dyDescent="0.25">
      <c r="C6" s="46" t="s">
        <v>20</v>
      </c>
      <c r="D6" s="46" t="s">
        <v>19</v>
      </c>
      <c r="E6" s="46" t="s">
        <v>18</v>
      </c>
      <c r="F6" s="46" t="s">
        <v>17</v>
      </c>
      <c r="G6" s="46" t="s">
        <v>16</v>
      </c>
      <c r="H6" s="45" t="s">
        <v>15</v>
      </c>
      <c r="I6" s="46" t="s">
        <v>14</v>
      </c>
      <c r="J6" s="46" t="s">
        <v>13</v>
      </c>
      <c r="K6" s="46" t="s">
        <v>12</v>
      </c>
      <c r="L6" s="45" t="s">
        <v>35</v>
      </c>
      <c r="M6" s="46" t="s">
        <v>10</v>
      </c>
      <c r="N6" s="46" t="s">
        <v>9</v>
      </c>
      <c r="O6" s="46" t="s">
        <v>8</v>
      </c>
      <c r="P6" s="46" t="s">
        <v>7</v>
      </c>
      <c r="Q6" s="45" t="s">
        <v>6</v>
      </c>
      <c r="R6" s="45" t="s">
        <v>36</v>
      </c>
      <c r="S6" s="64" t="s">
        <v>3</v>
      </c>
      <c r="T6" s="85" t="s">
        <v>4</v>
      </c>
      <c r="U6" s="70" t="s">
        <v>3</v>
      </c>
    </row>
    <row r="7" spans="3:21" x14ac:dyDescent="0.25">
      <c r="C7" s="39" t="s">
        <v>45</v>
      </c>
      <c r="D7" s="90" t="s">
        <v>108</v>
      </c>
      <c r="E7" s="86"/>
      <c r="F7" s="38" t="s">
        <v>70</v>
      </c>
      <c r="G7" s="43">
        <v>59.4</v>
      </c>
      <c r="H7" s="107" t="s">
        <v>0</v>
      </c>
      <c r="I7" s="35" t="s">
        <v>22</v>
      </c>
      <c r="J7" s="34">
        <v>31666</v>
      </c>
      <c r="K7" s="33">
        <f ca="1">DATEDIF(J7,TODAY(),"y")</f>
        <v>34</v>
      </c>
      <c r="L7" s="22">
        <v>0.95279999880000199</v>
      </c>
      <c r="M7" s="32">
        <v>-45</v>
      </c>
      <c r="N7" s="32">
        <v>50</v>
      </c>
      <c r="O7" s="32">
        <v>-57.5</v>
      </c>
      <c r="P7" s="32"/>
      <c r="Q7" s="18">
        <v>50</v>
      </c>
      <c r="R7" s="91">
        <v>4940.6000000000004</v>
      </c>
      <c r="S7" s="71">
        <v>1</v>
      </c>
      <c r="T7" s="87">
        <v>47.639999940000102</v>
      </c>
      <c r="U7" s="71">
        <v>8</v>
      </c>
    </row>
    <row r="8" spans="3:21" x14ac:dyDescent="0.25">
      <c r="C8" s="39" t="s">
        <v>45</v>
      </c>
      <c r="D8" s="90">
        <v>80</v>
      </c>
      <c r="E8" s="86" t="s">
        <v>66</v>
      </c>
      <c r="F8" s="38" t="s">
        <v>76</v>
      </c>
      <c r="G8" s="43">
        <v>79.099999999999994</v>
      </c>
      <c r="H8" s="107" t="s">
        <v>0</v>
      </c>
      <c r="I8" s="35" t="s">
        <v>77</v>
      </c>
      <c r="J8" s="34">
        <v>31823</v>
      </c>
      <c r="K8" s="33">
        <f t="shared" ref="K8:K12" ca="1" si="0">DATEDIF(J8,TODAY(),"y")</f>
        <v>33</v>
      </c>
      <c r="L8" s="22">
        <v>0.77530243919998498</v>
      </c>
      <c r="M8" s="32">
        <v>70</v>
      </c>
      <c r="N8" s="32">
        <v>80</v>
      </c>
      <c r="O8" s="32">
        <v>-85</v>
      </c>
      <c r="P8" s="32"/>
      <c r="Q8" s="18">
        <v>80</v>
      </c>
      <c r="R8" s="91">
        <v>7920.9</v>
      </c>
      <c r="S8" s="71">
        <v>1</v>
      </c>
      <c r="T8" s="87">
        <v>62.024195135998795</v>
      </c>
      <c r="U8" s="71">
        <v>6</v>
      </c>
    </row>
    <row r="9" spans="3:21" x14ac:dyDescent="0.25">
      <c r="C9" s="39" t="s">
        <v>45</v>
      </c>
      <c r="D9" s="90">
        <v>80</v>
      </c>
      <c r="E9" s="86" t="s">
        <v>62</v>
      </c>
      <c r="F9" s="38" t="s">
        <v>67</v>
      </c>
      <c r="G9" s="43">
        <v>68</v>
      </c>
      <c r="H9" s="107" t="s">
        <v>0</v>
      </c>
      <c r="I9" s="35" t="s">
        <v>22</v>
      </c>
      <c r="J9" s="34">
        <v>30928</v>
      </c>
      <c r="K9" s="33">
        <f t="shared" ca="1" si="0"/>
        <v>36</v>
      </c>
      <c r="L9" s="22">
        <v>0.86633055889999899</v>
      </c>
      <c r="M9" s="32">
        <v>72.5</v>
      </c>
      <c r="N9" s="32" t="s">
        <v>1</v>
      </c>
      <c r="O9" s="32" t="s">
        <v>1</v>
      </c>
      <c r="P9" s="32"/>
      <c r="Q9" s="18">
        <v>72.5</v>
      </c>
      <c r="R9" s="91">
        <v>7182</v>
      </c>
      <c r="S9" s="71">
        <v>2</v>
      </c>
      <c r="T9" s="87">
        <v>62.808965520249927</v>
      </c>
      <c r="U9" s="71">
        <v>5</v>
      </c>
    </row>
    <row r="10" spans="3:21" x14ac:dyDescent="0.25">
      <c r="C10" s="39" t="s">
        <v>45</v>
      </c>
      <c r="D10" s="90">
        <v>95</v>
      </c>
      <c r="E10" s="86" t="s">
        <v>65</v>
      </c>
      <c r="F10" s="38" t="s">
        <v>68</v>
      </c>
      <c r="G10" s="43">
        <v>84.7</v>
      </c>
      <c r="H10" s="107" t="s">
        <v>0</v>
      </c>
      <c r="I10" s="35" t="s">
        <v>22</v>
      </c>
      <c r="J10" s="34">
        <v>33488</v>
      </c>
      <c r="K10" s="33">
        <f t="shared" ca="1" si="0"/>
        <v>29</v>
      </c>
      <c r="L10" s="22">
        <v>0.74545853839982101</v>
      </c>
      <c r="M10" s="32">
        <v>102.5</v>
      </c>
      <c r="N10" s="32">
        <v>107.5</v>
      </c>
      <c r="O10" s="32">
        <v>-112.5</v>
      </c>
      <c r="P10" s="32"/>
      <c r="Q10" s="18">
        <v>107.5</v>
      </c>
      <c r="R10" s="91">
        <v>10665.3</v>
      </c>
      <c r="S10" s="71">
        <v>1</v>
      </c>
      <c r="T10" s="87">
        <v>80.136792877980753</v>
      </c>
      <c r="U10" s="71">
        <v>1</v>
      </c>
    </row>
    <row r="11" spans="3:21" x14ac:dyDescent="0.25">
      <c r="C11" s="39" t="s">
        <v>45</v>
      </c>
      <c r="D11" s="90">
        <v>95</v>
      </c>
      <c r="E11" s="86" t="s">
        <v>66</v>
      </c>
      <c r="F11" s="38" t="s">
        <v>74</v>
      </c>
      <c r="G11" s="43">
        <v>93.2</v>
      </c>
      <c r="H11" s="107" t="s">
        <v>0</v>
      </c>
      <c r="I11" s="35" t="s">
        <v>75</v>
      </c>
      <c r="J11" s="34">
        <v>35625</v>
      </c>
      <c r="K11" s="33">
        <f t="shared" ca="1" si="0"/>
        <v>23</v>
      </c>
      <c r="L11" s="22">
        <v>0.69874999899999901</v>
      </c>
      <c r="M11" s="32">
        <v>82.5</v>
      </c>
      <c r="N11" s="32">
        <v>90</v>
      </c>
      <c r="O11" s="32">
        <v>95</v>
      </c>
      <c r="P11" s="32"/>
      <c r="Q11" s="18">
        <v>95</v>
      </c>
      <c r="R11" s="91">
        <v>9406.7999999999993</v>
      </c>
      <c r="S11" s="71">
        <v>2</v>
      </c>
      <c r="T11" s="87">
        <v>66.381249904999905</v>
      </c>
      <c r="U11" s="71">
        <v>3</v>
      </c>
    </row>
    <row r="12" spans="3:21" x14ac:dyDescent="0.25">
      <c r="C12" s="39" t="s">
        <v>45</v>
      </c>
      <c r="D12" s="90">
        <v>95</v>
      </c>
      <c r="E12" s="86" t="s">
        <v>66</v>
      </c>
      <c r="F12" s="38" t="s">
        <v>69</v>
      </c>
      <c r="G12" s="43">
        <v>87.1</v>
      </c>
      <c r="H12" s="107" t="s">
        <v>0</v>
      </c>
      <c r="I12" s="35" t="s">
        <v>22</v>
      </c>
      <c r="J12" s="34">
        <v>25055</v>
      </c>
      <c r="K12" s="33">
        <f t="shared" ca="1" si="0"/>
        <v>52</v>
      </c>
      <c r="L12" s="22">
        <v>0.73258153839999995</v>
      </c>
      <c r="M12" s="32">
        <v>85</v>
      </c>
      <c r="N12" s="32">
        <v>-90</v>
      </c>
      <c r="O12" s="32">
        <v>90</v>
      </c>
      <c r="P12" s="32"/>
      <c r="Q12" s="18">
        <v>90</v>
      </c>
      <c r="R12" s="91">
        <v>8912.9</v>
      </c>
      <c r="S12" s="71">
        <v>3</v>
      </c>
      <c r="T12" s="87">
        <v>65.932338455999997</v>
      </c>
      <c r="U12" s="71">
        <v>4</v>
      </c>
    </row>
    <row r="13" spans="3:21" x14ac:dyDescent="0.25">
      <c r="C13" s="39" t="s">
        <v>45</v>
      </c>
      <c r="D13" s="90">
        <v>110</v>
      </c>
      <c r="E13" s="86" t="s">
        <v>62</v>
      </c>
      <c r="F13" s="38" t="s">
        <v>54</v>
      </c>
      <c r="G13" s="43">
        <v>103.5</v>
      </c>
      <c r="H13" s="107" t="s">
        <v>0</v>
      </c>
      <c r="I13" s="35" t="s">
        <v>22</v>
      </c>
      <c r="J13" s="34">
        <v>29642</v>
      </c>
      <c r="K13" s="33">
        <v>39</v>
      </c>
      <c r="L13" s="22">
        <v>0.65046309560000404</v>
      </c>
      <c r="M13" s="32">
        <v>70</v>
      </c>
      <c r="N13" s="32">
        <v>85</v>
      </c>
      <c r="O13" s="32">
        <v>95</v>
      </c>
      <c r="P13" s="32"/>
      <c r="Q13" s="18">
        <v>95</v>
      </c>
      <c r="R13" s="91">
        <v>9396.5</v>
      </c>
      <c r="S13" s="71">
        <v>1</v>
      </c>
      <c r="T13" s="87">
        <v>61.793994082000381</v>
      </c>
      <c r="U13" s="71">
        <v>7</v>
      </c>
    </row>
    <row r="14" spans="3:21" x14ac:dyDescent="0.25">
      <c r="C14" s="39" t="s">
        <v>45</v>
      </c>
      <c r="D14" s="90" t="s">
        <v>73</v>
      </c>
      <c r="E14" s="86" t="s">
        <v>78</v>
      </c>
      <c r="F14" s="38" t="s">
        <v>102</v>
      </c>
      <c r="G14" s="43">
        <v>124</v>
      </c>
      <c r="H14" s="107" t="s">
        <v>0</v>
      </c>
      <c r="I14" s="35" t="s">
        <v>72</v>
      </c>
      <c r="J14" s="34">
        <v>33080</v>
      </c>
      <c r="K14" s="33">
        <v>30</v>
      </c>
      <c r="L14" s="22">
        <v>0.59460352250000004</v>
      </c>
      <c r="M14" s="32">
        <v>120</v>
      </c>
      <c r="N14" s="32">
        <v>130</v>
      </c>
      <c r="O14" s="32">
        <v>132.5</v>
      </c>
      <c r="P14" s="32"/>
      <c r="Q14" s="18">
        <v>132.5</v>
      </c>
      <c r="R14" s="91">
        <v>13126</v>
      </c>
      <c r="S14" s="71">
        <v>1</v>
      </c>
      <c r="T14" s="87">
        <v>78.784966731250009</v>
      </c>
      <c r="U14" s="71">
        <v>2</v>
      </c>
    </row>
    <row r="15" spans="3:21" x14ac:dyDescent="0.25">
      <c r="C15" s="39"/>
      <c r="D15" s="90"/>
      <c r="E15" s="86"/>
      <c r="F15" s="38"/>
      <c r="G15" s="43"/>
      <c r="H15" s="42"/>
      <c r="I15" s="35"/>
      <c r="J15" s="34"/>
      <c r="K15" s="33"/>
      <c r="L15" s="22"/>
      <c r="M15" s="32"/>
      <c r="N15" s="32"/>
      <c r="O15" s="32"/>
      <c r="P15" s="32"/>
      <c r="Q15" s="18"/>
      <c r="R15" s="91"/>
      <c r="S15" s="71"/>
      <c r="T15" s="87"/>
      <c r="U15" s="71"/>
    </row>
    <row r="16" spans="3:21" x14ac:dyDescent="0.25">
      <c r="C16" s="39"/>
      <c r="D16" s="90"/>
      <c r="E16" s="86"/>
      <c r="F16" s="38"/>
      <c r="G16" s="43"/>
      <c r="H16" s="42"/>
      <c r="I16" s="35"/>
      <c r="J16" s="34"/>
      <c r="K16" s="33"/>
      <c r="L16" s="22"/>
      <c r="M16" s="32"/>
      <c r="N16" s="32"/>
      <c r="O16" s="32"/>
      <c r="P16" s="32"/>
      <c r="Q16" s="18"/>
      <c r="R16" s="91"/>
      <c r="S16" s="71"/>
      <c r="T16" s="87"/>
      <c r="U16" s="71"/>
    </row>
    <row r="17" spans="3:21" x14ac:dyDescent="0.25">
      <c r="C17" s="39"/>
      <c r="D17" s="90"/>
      <c r="E17" s="86"/>
      <c r="F17" s="38"/>
      <c r="G17" s="43"/>
      <c r="H17" s="42"/>
      <c r="I17" s="35"/>
      <c r="J17" s="34"/>
      <c r="K17" s="33"/>
      <c r="L17" s="22"/>
      <c r="M17" s="32"/>
      <c r="N17" s="32"/>
      <c r="O17" s="32"/>
      <c r="P17" s="32"/>
      <c r="Q17" s="18"/>
      <c r="R17" s="91"/>
      <c r="S17" s="71"/>
      <c r="T17" s="87"/>
      <c r="U17" s="71"/>
    </row>
    <row r="18" spans="3:21" x14ac:dyDescent="0.25">
      <c r="C18" s="39"/>
      <c r="D18" s="90"/>
      <c r="E18" s="86"/>
      <c r="F18" s="38"/>
      <c r="G18" s="43"/>
      <c r="H18" s="42"/>
      <c r="I18" s="35"/>
      <c r="J18" s="34"/>
      <c r="K18" s="33"/>
      <c r="L18" s="22"/>
      <c r="M18" s="32"/>
      <c r="N18" s="32"/>
      <c r="O18" s="32"/>
      <c r="P18" s="32"/>
      <c r="Q18" s="18"/>
      <c r="R18" s="91"/>
      <c r="S18" s="71"/>
      <c r="T18" s="87"/>
      <c r="U18" s="71"/>
    </row>
    <row r="19" spans="3:21" x14ac:dyDescent="0.25">
      <c r="C19" s="39"/>
      <c r="D19" s="90"/>
      <c r="E19" s="86"/>
      <c r="F19" s="38"/>
      <c r="G19" s="43"/>
      <c r="H19" s="42"/>
      <c r="I19" s="35"/>
      <c r="J19" s="34"/>
      <c r="K19" s="33"/>
      <c r="L19" s="22"/>
      <c r="M19" s="32"/>
      <c r="N19" s="32"/>
      <c r="O19" s="32"/>
      <c r="P19" s="32"/>
      <c r="Q19" s="18"/>
      <c r="R19" s="91"/>
      <c r="S19" s="71"/>
      <c r="T19" s="87"/>
      <c r="U19" s="71"/>
    </row>
    <row r="20" spans="3:21" x14ac:dyDescent="0.25">
      <c r="C20" s="39"/>
      <c r="D20" s="90"/>
      <c r="E20" s="86"/>
      <c r="F20" s="38"/>
      <c r="G20" s="43"/>
      <c r="H20" s="42"/>
      <c r="I20" s="35"/>
      <c r="J20" s="34"/>
      <c r="K20" s="33"/>
      <c r="L20" s="22"/>
      <c r="M20" s="32"/>
      <c r="N20" s="32"/>
      <c r="O20" s="32"/>
      <c r="P20" s="32"/>
      <c r="Q20" s="18"/>
      <c r="R20" s="91"/>
      <c r="S20" s="71"/>
      <c r="T20" s="87"/>
      <c r="U20" s="71"/>
    </row>
    <row r="21" spans="3:21" x14ac:dyDescent="0.25">
      <c r="C21" s="39"/>
      <c r="D21" s="90"/>
      <c r="E21" s="86"/>
      <c r="F21" s="38"/>
      <c r="G21" s="43"/>
      <c r="H21" s="42"/>
      <c r="I21" s="35"/>
      <c r="J21" s="34"/>
      <c r="K21" s="33"/>
      <c r="L21" s="22"/>
      <c r="M21" s="32"/>
      <c r="N21" s="32"/>
      <c r="O21" s="32"/>
      <c r="P21" s="32"/>
      <c r="Q21" s="18"/>
      <c r="R21" s="91"/>
      <c r="S21" s="71"/>
      <c r="T21" s="87"/>
      <c r="U21" s="71"/>
    </row>
    <row r="22" spans="3:21" x14ac:dyDescent="0.25">
      <c r="C22" s="39"/>
      <c r="D22" s="90"/>
      <c r="E22" s="86"/>
      <c r="F22" s="38"/>
      <c r="G22" s="43"/>
      <c r="H22" s="42"/>
      <c r="I22" s="35"/>
      <c r="J22" s="34"/>
      <c r="K22" s="33"/>
      <c r="L22" s="22"/>
      <c r="M22" s="32"/>
      <c r="N22" s="32"/>
      <c r="O22" s="32"/>
      <c r="P22" s="32"/>
      <c r="Q22" s="18"/>
      <c r="R22" s="91"/>
      <c r="S22" s="71"/>
      <c r="T22" s="87"/>
      <c r="U22" s="71"/>
    </row>
    <row r="23" spans="3:21" x14ac:dyDescent="0.25">
      <c r="C23" s="39"/>
      <c r="D23" s="90"/>
      <c r="E23" s="86"/>
      <c r="F23" s="38"/>
      <c r="G23" s="43"/>
      <c r="H23" s="42"/>
      <c r="I23" s="35"/>
      <c r="J23" s="34"/>
      <c r="K23" s="33"/>
      <c r="L23" s="22"/>
      <c r="M23" s="32"/>
      <c r="N23" s="32"/>
      <c r="O23" s="32"/>
      <c r="P23" s="32"/>
      <c r="Q23" s="18"/>
      <c r="R23" s="91"/>
      <c r="S23" s="71"/>
      <c r="T23" s="87"/>
      <c r="U23" s="71"/>
    </row>
    <row r="24" spans="3:21" x14ac:dyDescent="0.25">
      <c r="C24" s="39"/>
      <c r="D24" s="90"/>
      <c r="E24" s="86"/>
      <c r="F24" s="38"/>
      <c r="G24" s="40"/>
      <c r="H24" s="42"/>
      <c r="I24" s="35"/>
      <c r="J24" s="34"/>
      <c r="K24" s="33"/>
      <c r="L24" s="22"/>
      <c r="M24" s="32"/>
      <c r="N24" s="32"/>
      <c r="O24" s="32"/>
      <c r="P24" s="32"/>
      <c r="Q24" s="18"/>
      <c r="R24" s="91"/>
      <c r="S24" s="71"/>
      <c r="T24" s="87"/>
      <c r="U24" s="71"/>
    </row>
    <row r="25" spans="3:21" x14ac:dyDescent="0.25">
      <c r="C25" s="39"/>
      <c r="D25" s="90"/>
      <c r="E25" s="86"/>
      <c r="F25" s="38"/>
      <c r="G25" s="40"/>
      <c r="H25" s="42"/>
      <c r="I25" s="35"/>
      <c r="J25" s="34"/>
      <c r="K25" s="33"/>
      <c r="L25" s="22"/>
      <c r="M25" s="32"/>
      <c r="N25" s="32"/>
      <c r="O25" s="32"/>
      <c r="P25" s="32"/>
      <c r="Q25" s="18"/>
      <c r="R25" s="91"/>
      <c r="S25" s="71"/>
      <c r="T25" s="87"/>
      <c r="U25" s="71"/>
    </row>
    <row r="26" spans="3:21" x14ac:dyDescent="0.25">
      <c r="C26" s="39"/>
      <c r="D26" s="90"/>
      <c r="E26" s="86"/>
      <c r="F26" s="38"/>
      <c r="G26" s="40"/>
      <c r="H26" s="36"/>
      <c r="I26" s="35"/>
      <c r="J26" s="34"/>
      <c r="K26" s="33"/>
      <c r="L26" s="22"/>
      <c r="M26" s="32"/>
      <c r="N26" s="32"/>
      <c r="O26" s="32"/>
      <c r="P26" s="32"/>
      <c r="Q26" s="18"/>
      <c r="R26" s="91"/>
      <c r="S26" s="71"/>
      <c r="T26" s="87"/>
      <c r="U26" s="71"/>
    </row>
    <row r="27" spans="3:21" x14ac:dyDescent="0.25">
      <c r="C27" s="39"/>
      <c r="D27" s="90"/>
      <c r="E27" s="86"/>
      <c r="F27" s="38"/>
      <c r="G27" s="40"/>
      <c r="H27" s="36"/>
      <c r="I27" s="35"/>
      <c r="J27" s="34"/>
      <c r="K27" s="33"/>
      <c r="L27" s="22"/>
      <c r="M27" s="32"/>
      <c r="N27" s="32"/>
      <c r="O27" s="32"/>
      <c r="P27" s="32"/>
      <c r="Q27" s="18"/>
      <c r="R27" s="91"/>
      <c r="S27" s="71"/>
      <c r="T27" s="87"/>
      <c r="U27" s="71"/>
    </row>
    <row r="28" spans="3:21" x14ac:dyDescent="0.25">
      <c r="C28" s="39"/>
      <c r="D28" s="90"/>
      <c r="E28" s="86"/>
      <c r="F28" s="38"/>
      <c r="G28" s="40"/>
      <c r="H28" s="36"/>
      <c r="I28" s="35"/>
      <c r="J28" s="34"/>
      <c r="K28" s="33"/>
      <c r="L28" s="22"/>
      <c r="M28" s="32"/>
      <c r="N28" s="32"/>
      <c r="O28" s="32"/>
      <c r="P28" s="32"/>
      <c r="Q28" s="18"/>
      <c r="R28" s="91"/>
      <c r="S28" s="71"/>
      <c r="T28" s="87"/>
      <c r="U28" s="71"/>
    </row>
    <row r="29" spans="3:21" x14ac:dyDescent="0.25">
      <c r="C29" s="39"/>
      <c r="D29" s="90"/>
      <c r="E29" s="86"/>
      <c r="F29" s="38"/>
      <c r="G29" s="40"/>
      <c r="H29" s="36"/>
      <c r="I29" s="35"/>
      <c r="J29" s="34"/>
      <c r="K29" s="33"/>
      <c r="L29" s="22"/>
      <c r="M29" s="32"/>
      <c r="N29" s="32"/>
      <c r="O29" s="32"/>
      <c r="P29" s="32"/>
      <c r="Q29" s="18"/>
      <c r="R29" s="91"/>
      <c r="S29" s="71"/>
      <c r="T29" s="87"/>
      <c r="U29" s="71"/>
    </row>
    <row r="30" spans="3:21" x14ac:dyDescent="0.25">
      <c r="C30" s="39"/>
      <c r="D30" s="90"/>
      <c r="E30" s="86"/>
      <c r="F30" s="38"/>
      <c r="G30" s="40"/>
      <c r="H30" s="36"/>
      <c r="I30" s="35"/>
      <c r="J30" s="34"/>
      <c r="K30" s="33"/>
      <c r="L30" s="22"/>
      <c r="M30" s="32"/>
      <c r="N30" s="32"/>
      <c r="O30" s="32"/>
      <c r="P30" s="32"/>
      <c r="Q30" s="18"/>
      <c r="R30" s="91"/>
      <c r="S30" s="71"/>
      <c r="T30" s="87"/>
      <c r="U30" s="71"/>
    </row>
    <row r="31" spans="3:21" x14ac:dyDescent="0.25">
      <c r="C31" s="39"/>
      <c r="D31" s="90"/>
      <c r="E31" s="86"/>
      <c r="F31" s="38"/>
      <c r="G31" s="37"/>
      <c r="H31" s="36"/>
      <c r="I31" s="35"/>
      <c r="J31" s="34"/>
      <c r="K31" s="33"/>
      <c r="L31" s="22"/>
      <c r="M31" s="32"/>
      <c r="N31" s="32"/>
      <c r="O31" s="32"/>
      <c r="P31" s="32"/>
      <c r="Q31" s="18"/>
      <c r="R31" s="91"/>
      <c r="S31" s="71"/>
      <c r="T31" s="87"/>
      <c r="U31" s="71"/>
    </row>
    <row r="32" spans="3:21" x14ac:dyDescent="0.25">
      <c r="C32" s="29"/>
      <c r="D32" s="90"/>
      <c r="E32" s="86"/>
      <c r="F32" s="28"/>
      <c r="G32" s="27"/>
      <c r="H32" s="26"/>
      <c r="I32" s="25"/>
      <c r="J32" s="24"/>
      <c r="K32" s="23"/>
      <c r="L32" s="22"/>
      <c r="M32" s="21"/>
      <c r="N32" s="21"/>
      <c r="O32" s="21"/>
      <c r="P32" s="21"/>
      <c r="Q32" s="19"/>
      <c r="R32" s="92"/>
      <c r="S32" s="71"/>
      <c r="T32" s="87"/>
      <c r="U32" s="71"/>
    </row>
  </sheetData>
  <mergeCells count="1">
    <mergeCell ref="C5:K5"/>
  </mergeCells>
  <conditionalFormatting sqref="C15:U32">
    <cfRule type="expression" dxfId="6" priority="5" stopIfTrue="1">
      <formula>$C15="ж"</formula>
    </cfRule>
  </conditionalFormatting>
  <conditionalFormatting sqref="C7:U14">
    <cfRule type="expression" dxfId="5" priority="1" stopIfTrue="1">
      <formula>$C7="ж"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C4:U32"/>
  <sheetViews>
    <sheetView workbookViewId="0">
      <selection activeCell="K16" sqref="K16"/>
    </sheetView>
  </sheetViews>
  <sheetFormatPr defaultRowHeight="15" x14ac:dyDescent="0.25"/>
  <cols>
    <col min="1" max="2" width="2.5703125" customWidth="1"/>
    <col min="3" max="4" width="10.5703125" customWidth="1"/>
    <col min="5" max="5" width="0" hidden="1" customWidth="1"/>
    <col min="6" max="6" width="25.28515625" customWidth="1"/>
    <col min="8" max="8" width="11.42578125" customWidth="1"/>
    <col min="9" max="9" width="19.7109375" customWidth="1"/>
    <col min="10" max="10" width="12.7109375" customWidth="1"/>
    <col min="11" max="11" width="7.42578125" customWidth="1"/>
    <col min="12" max="12" width="0" hidden="1" customWidth="1"/>
    <col min="17" max="17" width="10.42578125" customWidth="1"/>
    <col min="18" max="18" width="0" hidden="1" customWidth="1"/>
    <col min="20" max="20" width="10.7109375" customWidth="1"/>
  </cols>
  <sheetData>
    <row r="4" spans="3:21" x14ac:dyDescent="0.25">
      <c r="C4" s="47">
        <v>44089</v>
      </c>
      <c r="D4" s="1"/>
      <c r="E4" s="1" t="s">
        <v>22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8"/>
      <c r="S4" s="63"/>
      <c r="T4" s="80"/>
      <c r="U4" s="63"/>
    </row>
    <row r="5" spans="3:21" x14ac:dyDescent="0.25">
      <c r="C5" s="137" t="s">
        <v>34</v>
      </c>
      <c r="D5" s="137"/>
      <c r="E5" s="137"/>
      <c r="F5" s="137"/>
      <c r="G5" s="137"/>
      <c r="H5" s="137"/>
      <c r="I5" s="137"/>
      <c r="J5" s="137"/>
      <c r="K5" s="137"/>
      <c r="L5" s="96"/>
      <c r="M5" s="96"/>
      <c r="N5" s="96"/>
      <c r="O5" s="96"/>
      <c r="P5" s="96"/>
      <c r="Q5" s="96"/>
      <c r="R5" s="89"/>
      <c r="S5" s="82"/>
      <c r="T5" s="83"/>
      <c r="U5" s="84"/>
    </row>
    <row r="6" spans="3:21" ht="26.25" x14ac:dyDescent="0.25">
      <c r="C6" s="46" t="s">
        <v>20</v>
      </c>
      <c r="D6" s="46" t="s">
        <v>19</v>
      </c>
      <c r="E6" s="46" t="s">
        <v>18</v>
      </c>
      <c r="F6" s="46" t="s">
        <v>17</v>
      </c>
      <c r="G6" s="46" t="s">
        <v>16</v>
      </c>
      <c r="H6" s="45" t="s">
        <v>15</v>
      </c>
      <c r="I6" s="46" t="s">
        <v>14</v>
      </c>
      <c r="J6" s="46" t="s">
        <v>13</v>
      </c>
      <c r="K6" s="46" t="s">
        <v>12</v>
      </c>
      <c r="L6" s="45" t="s">
        <v>35</v>
      </c>
      <c r="M6" s="46" t="s">
        <v>10</v>
      </c>
      <c r="N6" s="46" t="s">
        <v>9</v>
      </c>
      <c r="O6" s="46" t="s">
        <v>8</v>
      </c>
      <c r="P6" s="46" t="s">
        <v>7</v>
      </c>
      <c r="Q6" s="45" t="s">
        <v>6</v>
      </c>
      <c r="R6" s="45" t="s">
        <v>36</v>
      </c>
      <c r="S6" s="64" t="s">
        <v>3</v>
      </c>
      <c r="T6" s="85" t="s">
        <v>4</v>
      </c>
      <c r="U6" s="70" t="s">
        <v>3</v>
      </c>
    </row>
    <row r="7" spans="3:21" x14ac:dyDescent="0.25">
      <c r="C7" s="39" t="s">
        <v>45</v>
      </c>
      <c r="D7" s="90">
        <v>95</v>
      </c>
      <c r="E7" s="86" t="s">
        <v>65</v>
      </c>
      <c r="F7" s="38" t="s">
        <v>68</v>
      </c>
      <c r="G7" s="43">
        <v>84.7</v>
      </c>
      <c r="H7" s="107" t="s">
        <v>0</v>
      </c>
      <c r="I7" s="35" t="s">
        <v>22</v>
      </c>
      <c r="J7" s="34">
        <v>33488</v>
      </c>
      <c r="K7" s="33">
        <f ca="1">DATEDIF(J7,TODAY(),"y")</f>
        <v>29</v>
      </c>
      <c r="L7" s="22">
        <v>0.74545853839982101</v>
      </c>
      <c r="M7" s="32">
        <v>102.5</v>
      </c>
      <c r="N7" s="32">
        <v>107.5</v>
      </c>
      <c r="O7" s="32">
        <v>-112.5</v>
      </c>
      <c r="P7" s="32"/>
      <c r="Q7" s="18">
        <v>107.5</v>
      </c>
      <c r="R7" s="91">
        <v>10665.3</v>
      </c>
      <c r="S7" s="71">
        <v>1</v>
      </c>
      <c r="T7" s="87">
        <v>80.136792877980753</v>
      </c>
      <c r="U7" s="71">
        <v>1</v>
      </c>
    </row>
    <row r="8" spans="3:21" x14ac:dyDescent="0.25">
      <c r="C8" s="39" t="s">
        <v>45</v>
      </c>
      <c r="D8" s="90" t="s">
        <v>73</v>
      </c>
      <c r="E8" s="86" t="s">
        <v>78</v>
      </c>
      <c r="F8" s="38" t="s">
        <v>102</v>
      </c>
      <c r="G8" s="43">
        <v>124</v>
      </c>
      <c r="H8" s="107" t="s">
        <v>0</v>
      </c>
      <c r="I8" s="35" t="s">
        <v>72</v>
      </c>
      <c r="J8" s="34">
        <v>33080</v>
      </c>
      <c r="K8" s="33">
        <f t="shared" ref="K8:K14" ca="1" si="0">DATEDIF(J8,TODAY(),"y")</f>
        <v>30</v>
      </c>
      <c r="L8" s="22">
        <v>0.59460352250000004</v>
      </c>
      <c r="M8" s="32">
        <v>120</v>
      </c>
      <c r="N8" s="32">
        <v>130</v>
      </c>
      <c r="O8" s="32">
        <v>132.5</v>
      </c>
      <c r="P8" s="32"/>
      <c r="Q8" s="18">
        <v>132.5</v>
      </c>
      <c r="R8" s="91">
        <v>13126</v>
      </c>
      <c r="S8" s="71">
        <v>1</v>
      </c>
      <c r="T8" s="87">
        <v>78.784966731250009</v>
      </c>
      <c r="U8" s="71">
        <v>2</v>
      </c>
    </row>
    <row r="9" spans="3:21" x14ac:dyDescent="0.25">
      <c r="C9" s="39" t="s">
        <v>45</v>
      </c>
      <c r="D9" s="90">
        <v>95</v>
      </c>
      <c r="E9" s="86" t="s">
        <v>66</v>
      </c>
      <c r="F9" s="38" t="s">
        <v>74</v>
      </c>
      <c r="G9" s="43">
        <v>93.2</v>
      </c>
      <c r="H9" s="107" t="s">
        <v>0</v>
      </c>
      <c r="I9" s="35" t="s">
        <v>75</v>
      </c>
      <c r="J9" s="34">
        <v>35625</v>
      </c>
      <c r="K9" s="33">
        <f t="shared" ca="1" si="0"/>
        <v>23</v>
      </c>
      <c r="L9" s="22">
        <v>0.69874999899999901</v>
      </c>
      <c r="M9" s="32">
        <v>82.5</v>
      </c>
      <c r="N9" s="32">
        <v>90</v>
      </c>
      <c r="O9" s="32">
        <v>95</v>
      </c>
      <c r="P9" s="32"/>
      <c r="Q9" s="18">
        <v>95</v>
      </c>
      <c r="R9" s="91">
        <v>9406.7999999999993</v>
      </c>
      <c r="S9" s="71">
        <v>2</v>
      </c>
      <c r="T9" s="87">
        <v>66.381249904999905</v>
      </c>
      <c r="U9" s="71">
        <v>3</v>
      </c>
    </row>
    <row r="10" spans="3:21" x14ac:dyDescent="0.25">
      <c r="C10" s="39" t="s">
        <v>45</v>
      </c>
      <c r="D10" s="90">
        <v>95</v>
      </c>
      <c r="E10" s="86" t="s">
        <v>66</v>
      </c>
      <c r="F10" s="38" t="s">
        <v>69</v>
      </c>
      <c r="G10" s="43">
        <v>87.1</v>
      </c>
      <c r="H10" s="107" t="s">
        <v>0</v>
      </c>
      <c r="I10" s="35" t="s">
        <v>22</v>
      </c>
      <c r="J10" s="34">
        <v>25055</v>
      </c>
      <c r="K10" s="33">
        <f t="shared" ca="1" si="0"/>
        <v>52</v>
      </c>
      <c r="L10" s="22">
        <v>0.73258153839999995</v>
      </c>
      <c r="M10" s="32">
        <v>85</v>
      </c>
      <c r="N10" s="32">
        <v>-90</v>
      </c>
      <c r="O10" s="32">
        <v>90</v>
      </c>
      <c r="P10" s="32"/>
      <c r="Q10" s="18">
        <v>90</v>
      </c>
      <c r="R10" s="91">
        <v>8912.9</v>
      </c>
      <c r="S10" s="71">
        <v>3</v>
      </c>
      <c r="T10" s="87">
        <v>65.932338455999997</v>
      </c>
      <c r="U10" s="71">
        <v>4</v>
      </c>
    </row>
    <row r="11" spans="3:21" x14ac:dyDescent="0.25">
      <c r="C11" s="39" t="s">
        <v>45</v>
      </c>
      <c r="D11" s="90">
        <v>80</v>
      </c>
      <c r="E11" s="86" t="s">
        <v>62</v>
      </c>
      <c r="F11" s="38" t="s">
        <v>67</v>
      </c>
      <c r="G11" s="43">
        <v>68</v>
      </c>
      <c r="H11" s="107" t="s">
        <v>0</v>
      </c>
      <c r="I11" s="35" t="s">
        <v>22</v>
      </c>
      <c r="J11" s="34">
        <v>30928</v>
      </c>
      <c r="K11" s="33">
        <f t="shared" ca="1" si="0"/>
        <v>36</v>
      </c>
      <c r="L11" s="22">
        <v>0.86633055889999899</v>
      </c>
      <c r="M11" s="32">
        <v>72.5</v>
      </c>
      <c r="N11" s="32" t="s">
        <v>1</v>
      </c>
      <c r="O11" s="32" t="s">
        <v>1</v>
      </c>
      <c r="P11" s="32"/>
      <c r="Q11" s="18">
        <v>72.5</v>
      </c>
      <c r="R11" s="91">
        <v>7182</v>
      </c>
      <c r="S11" s="71">
        <v>2</v>
      </c>
      <c r="T11" s="87">
        <v>62.808965520249927</v>
      </c>
      <c r="U11" s="71">
        <v>5</v>
      </c>
    </row>
    <row r="12" spans="3:21" x14ac:dyDescent="0.25">
      <c r="C12" s="39" t="s">
        <v>45</v>
      </c>
      <c r="D12" s="90">
        <v>80</v>
      </c>
      <c r="E12" s="86" t="s">
        <v>66</v>
      </c>
      <c r="F12" s="38" t="s">
        <v>76</v>
      </c>
      <c r="G12" s="43">
        <v>79.099999999999994</v>
      </c>
      <c r="H12" s="107" t="s">
        <v>0</v>
      </c>
      <c r="I12" s="35" t="s">
        <v>77</v>
      </c>
      <c r="J12" s="34">
        <v>31823</v>
      </c>
      <c r="K12" s="33">
        <f t="shared" ca="1" si="0"/>
        <v>33</v>
      </c>
      <c r="L12" s="22">
        <v>0.77530243919998498</v>
      </c>
      <c r="M12" s="32">
        <v>70</v>
      </c>
      <c r="N12" s="32">
        <v>80</v>
      </c>
      <c r="O12" s="32">
        <v>-85</v>
      </c>
      <c r="P12" s="32"/>
      <c r="Q12" s="18">
        <v>80</v>
      </c>
      <c r="R12" s="91">
        <v>7920.9</v>
      </c>
      <c r="S12" s="71">
        <v>1</v>
      </c>
      <c r="T12" s="87">
        <v>62.024195135998795</v>
      </c>
      <c r="U12" s="71">
        <v>6</v>
      </c>
    </row>
    <row r="13" spans="3:21" x14ac:dyDescent="0.25">
      <c r="C13" s="39" t="s">
        <v>45</v>
      </c>
      <c r="D13" s="90">
        <v>110</v>
      </c>
      <c r="E13" s="86" t="s">
        <v>62</v>
      </c>
      <c r="F13" s="38" t="s">
        <v>54</v>
      </c>
      <c r="G13" s="43">
        <v>103.5</v>
      </c>
      <c r="H13" s="107" t="s">
        <v>0</v>
      </c>
      <c r="I13" s="35" t="s">
        <v>22</v>
      </c>
      <c r="J13" s="34">
        <v>29642</v>
      </c>
      <c r="K13" s="33">
        <f t="shared" ca="1" si="0"/>
        <v>39</v>
      </c>
      <c r="L13" s="22">
        <v>0.65046309560000404</v>
      </c>
      <c r="M13" s="32">
        <v>70</v>
      </c>
      <c r="N13" s="32">
        <v>85</v>
      </c>
      <c r="O13" s="32">
        <v>95</v>
      </c>
      <c r="P13" s="32"/>
      <c r="Q13" s="18">
        <v>95</v>
      </c>
      <c r="R13" s="91">
        <v>9396.5</v>
      </c>
      <c r="S13" s="71">
        <v>1</v>
      </c>
      <c r="T13" s="87">
        <v>61.793994082000381</v>
      </c>
      <c r="U13" s="71">
        <v>7</v>
      </c>
    </row>
    <row r="14" spans="3:21" x14ac:dyDescent="0.25">
      <c r="C14" s="39" t="s">
        <v>45</v>
      </c>
      <c r="D14" s="90" t="s">
        <v>108</v>
      </c>
      <c r="E14" s="86" t="s">
        <v>1</v>
      </c>
      <c r="F14" s="38" t="s">
        <v>70</v>
      </c>
      <c r="G14" s="43">
        <v>59.4</v>
      </c>
      <c r="H14" s="107" t="s">
        <v>0</v>
      </c>
      <c r="I14" s="35" t="s">
        <v>22</v>
      </c>
      <c r="J14" s="34">
        <v>31666</v>
      </c>
      <c r="K14" s="33">
        <f t="shared" ca="1" si="0"/>
        <v>34</v>
      </c>
      <c r="L14" s="22">
        <v>0.95279999880000199</v>
      </c>
      <c r="M14" s="32">
        <v>-45</v>
      </c>
      <c r="N14" s="32">
        <v>50</v>
      </c>
      <c r="O14" s="32">
        <v>-57.5</v>
      </c>
      <c r="P14" s="32"/>
      <c r="Q14" s="18">
        <v>50</v>
      </c>
      <c r="R14" s="91">
        <v>4940.6000000000004</v>
      </c>
      <c r="S14" s="71">
        <v>1</v>
      </c>
      <c r="T14" s="87">
        <v>47.639999940000102</v>
      </c>
      <c r="U14" s="71">
        <v>8</v>
      </c>
    </row>
    <row r="15" spans="3:21" x14ac:dyDescent="0.25">
      <c r="C15" s="39"/>
      <c r="D15" s="90"/>
      <c r="E15" s="86"/>
      <c r="F15" s="38"/>
      <c r="G15" s="43"/>
      <c r="H15" s="107"/>
      <c r="I15" s="35"/>
      <c r="J15" s="34"/>
      <c r="K15" s="33"/>
      <c r="L15" s="22"/>
      <c r="M15" s="32"/>
      <c r="N15" s="32"/>
      <c r="O15" s="32"/>
      <c r="P15" s="32"/>
      <c r="Q15" s="18"/>
      <c r="R15" s="91"/>
      <c r="S15" s="71"/>
      <c r="T15" s="87"/>
      <c r="U15" s="71"/>
    </row>
    <row r="16" spans="3:21" x14ac:dyDescent="0.25">
      <c r="C16" s="39"/>
      <c r="D16" s="90"/>
      <c r="E16" s="86"/>
      <c r="F16" s="38"/>
      <c r="G16" s="43"/>
      <c r="H16" s="107"/>
      <c r="I16" s="35"/>
      <c r="J16" s="34"/>
      <c r="K16" s="33"/>
      <c r="L16" s="22"/>
      <c r="M16" s="32"/>
      <c r="N16" s="32"/>
      <c r="O16" s="32"/>
      <c r="P16" s="32"/>
      <c r="Q16" s="18"/>
      <c r="R16" s="91"/>
      <c r="S16" s="71"/>
      <c r="T16" s="87"/>
      <c r="U16" s="71"/>
    </row>
    <row r="17" spans="3:21" x14ac:dyDescent="0.25">
      <c r="C17" s="39"/>
      <c r="D17" s="90"/>
      <c r="E17" s="86"/>
      <c r="F17" s="38"/>
      <c r="G17" s="43"/>
      <c r="H17" s="107"/>
      <c r="I17" s="35"/>
      <c r="J17" s="34"/>
      <c r="K17" s="33"/>
      <c r="L17" s="22"/>
      <c r="M17" s="32"/>
      <c r="N17" s="32"/>
      <c r="O17" s="32"/>
      <c r="P17" s="32"/>
      <c r="Q17" s="18"/>
      <c r="R17" s="91"/>
      <c r="S17" s="71"/>
      <c r="T17" s="87"/>
      <c r="U17" s="71"/>
    </row>
    <row r="18" spans="3:21" x14ac:dyDescent="0.25">
      <c r="C18" s="39"/>
      <c r="D18" s="90"/>
      <c r="E18" s="86"/>
      <c r="F18" s="38"/>
      <c r="G18" s="43"/>
      <c r="H18" s="107"/>
      <c r="I18" s="35"/>
      <c r="J18" s="34"/>
      <c r="K18" s="33"/>
      <c r="L18" s="22"/>
      <c r="M18" s="32"/>
      <c r="N18" s="32"/>
      <c r="O18" s="32"/>
      <c r="P18" s="32"/>
      <c r="Q18" s="18"/>
      <c r="R18" s="91"/>
      <c r="S18" s="71"/>
      <c r="T18" s="87"/>
      <c r="U18" s="71"/>
    </row>
    <row r="19" spans="3:21" x14ac:dyDescent="0.25">
      <c r="C19" s="39"/>
      <c r="D19" s="90"/>
      <c r="E19" s="86"/>
      <c r="F19" s="38"/>
      <c r="G19" s="43"/>
      <c r="H19" s="107"/>
      <c r="I19" s="35"/>
      <c r="J19" s="34"/>
      <c r="K19" s="33"/>
      <c r="L19" s="22"/>
      <c r="M19" s="32"/>
      <c r="N19" s="32"/>
      <c r="O19" s="32"/>
      <c r="P19" s="32"/>
      <c r="Q19" s="18"/>
      <c r="R19" s="91"/>
      <c r="S19" s="71"/>
      <c r="T19" s="87"/>
      <c r="U19" s="71"/>
    </row>
    <row r="20" spans="3:21" x14ac:dyDescent="0.25">
      <c r="C20" s="39"/>
      <c r="D20" s="90"/>
      <c r="E20" s="86"/>
      <c r="F20" s="38"/>
      <c r="G20" s="43"/>
      <c r="H20" s="107"/>
      <c r="I20" s="35"/>
      <c r="J20" s="34"/>
      <c r="K20" s="33"/>
      <c r="L20" s="22"/>
      <c r="M20" s="32"/>
      <c r="N20" s="32"/>
      <c r="O20" s="32"/>
      <c r="P20" s="32"/>
      <c r="Q20" s="18"/>
      <c r="R20" s="91"/>
      <c r="S20" s="71"/>
      <c r="T20" s="87"/>
      <c r="U20" s="71"/>
    </row>
    <row r="21" spans="3:21" x14ac:dyDescent="0.25">
      <c r="C21" s="39"/>
      <c r="D21" s="90"/>
      <c r="E21" s="86"/>
      <c r="F21" s="38"/>
      <c r="G21" s="43"/>
      <c r="H21" s="107"/>
      <c r="I21" s="35"/>
      <c r="J21" s="34"/>
      <c r="K21" s="33"/>
      <c r="L21" s="22"/>
      <c r="M21" s="32"/>
      <c r="N21" s="32"/>
      <c r="O21" s="32"/>
      <c r="P21" s="32"/>
      <c r="Q21" s="18"/>
      <c r="R21" s="91"/>
      <c r="S21" s="71"/>
      <c r="T21" s="87"/>
      <c r="U21" s="71"/>
    </row>
    <row r="22" spans="3:21" x14ac:dyDescent="0.25">
      <c r="C22" s="39"/>
      <c r="D22" s="90"/>
      <c r="E22" s="86"/>
      <c r="F22" s="38"/>
      <c r="G22" s="43"/>
      <c r="H22" s="107"/>
      <c r="I22" s="35"/>
      <c r="J22" s="34"/>
      <c r="K22" s="33"/>
      <c r="L22" s="22"/>
      <c r="M22" s="32"/>
      <c r="N22" s="32"/>
      <c r="O22" s="32"/>
      <c r="P22" s="32"/>
      <c r="Q22" s="18"/>
      <c r="R22" s="91"/>
      <c r="S22" s="71"/>
      <c r="T22" s="87"/>
      <c r="U22" s="71"/>
    </row>
    <row r="23" spans="3:21" x14ac:dyDescent="0.25">
      <c r="C23" s="39"/>
      <c r="D23" s="90"/>
      <c r="E23" s="86"/>
      <c r="F23" s="38"/>
      <c r="G23" s="43"/>
      <c r="H23" s="107"/>
      <c r="I23" s="35"/>
      <c r="J23" s="34"/>
      <c r="K23" s="33"/>
      <c r="L23" s="22"/>
      <c r="M23" s="32"/>
      <c r="N23" s="32"/>
      <c r="O23" s="32"/>
      <c r="P23" s="32"/>
      <c r="Q23" s="18"/>
      <c r="R23" s="91"/>
      <c r="S23" s="71"/>
      <c r="T23" s="87"/>
      <c r="U23" s="71"/>
    </row>
    <row r="24" spans="3:21" x14ac:dyDescent="0.25">
      <c r="C24" s="39"/>
      <c r="D24" s="90"/>
      <c r="E24" s="86"/>
      <c r="F24" s="38"/>
      <c r="G24" s="40"/>
      <c r="H24" s="107"/>
      <c r="I24" s="35"/>
      <c r="J24" s="34"/>
      <c r="K24" s="33"/>
      <c r="L24" s="22"/>
      <c r="M24" s="32"/>
      <c r="N24" s="32"/>
      <c r="O24" s="32"/>
      <c r="P24" s="32"/>
      <c r="Q24" s="18"/>
      <c r="R24" s="91"/>
      <c r="S24" s="71"/>
      <c r="T24" s="87"/>
      <c r="U24" s="71"/>
    </row>
    <row r="25" spans="3:21" x14ac:dyDescent="0.25">
      <c r="C25" s="39"/>
      <c r="D25" s="90"/>
      <c r="E25" s="86"/>
      <c r="F25" s="38"/>
      <c r="G25" s="40"/>
      <c r="H25" s="107"/>
      <c r="I25" s="35"/>
      <c r="J25" s="34"/>
      <c r="K25" s="33"/>
      <c r="L25" s="22"/>
      <c r="M25" s="32"/>
      <c r="N25" s="32"/>
      <c r="O25" s="32"/>
      <c r="P25" s="32"/>
      <c r="Q25" s="18"/>
      <c r="R25" s="91"/>
      <c r="S25" s="71"/>
      <c r="T25" s="87"/>
      <c r="U25" s="71"/>
    </row>
    <row r="26" spans="3:21" x14ac:dyDescent="0.25">
      <c r="C26" s="39"/>
      <c r="D26" s="90"/>
      <c r="E26" s="86"/>
      <c r="F26" s="38"/>
      <c r="G26" s="40"/>
      <c r="H26" s="107"/>
      <c r="I26" s="35"/>
      <c r="J26" s="34"/>
      <c r="K26" s="33"/>
      <c r="L26" s="22"/>
      <c r="M26" s="32"/>
      <c r="N26" s="32"/>
      <c r="O26" s="32"/>
      <c r="P26" s="32"/>
      <c r="Q26" s="18"/>
      <c r="R26" s="91"/>
      <c r="S26" s="71"/>
      <c r="T26" s="87"/>
      <c r="U26" s="71"/>
    </row>
    <row r="27" spans="3:21" x14ac:dyDescent="0.25">
      <c r="C27" s="39"/>
      <c r="D27" s="90"/>
      <c r="E27" s="86"/>
      <c r="F27" s="38"/>
      <c r="G27" s="40"/>
      <c r="H27" s="107"/>
      <c r="I27" s="35"/>
      <c r="J27" s="34"/>
      <c r="K27" s="33"/>
      <c r="L27" s="22"/>
      <c r="M27" s="32"/>
      <c r="N27" s="32"/>
      <c r="O27" s="32"/>
      <c r="P27" s="32"/>
      <c r="Q27" s="18"/>
      <c r="R27" s="91"/>
      <c r="S27" s="71"/>
      <c r="T27" s="87"/>
      <c r="U27" s="71"/>
    </row>
    <row r="28" spans="3:21" x14ac:dyDescent="0.25">
      <c r="C28" s="39"/>
      <c r="D28" s="90"/>
      <c r="E28" s="86"/>
      <c r="F28" s="38"/>
      <c r="G28" s="40"/>
      <c r="H28" s="107"/>
      <c r="I28" s="35"/>
      <c r="J28" s="34"/>
      <c r="K28" s="33"/>
      <c r="L28" s="22"/>
      <c r="M28" s="32"/>
      <c r="N28" s="32"/>
      <c r="O28" s="32"/>
      <c r="P28" s="32"/>
      <c r="Q28" s="18"/>
      <c r="R28" s="91"/>
      <c r="S28" s="71"/>
      <c r="T28" s="87"/>
      <c r="U28" s="71"/>
    </row>
    <row r="29" spans="3:21" x14ac:dyDescent="0.25">
      <c r="C29" s="39"/>
      <c r="D29" s="90"/>
      <c r="E29" s="86"/>
      <c r="F29" s="38"/>
      <c r="G29" s="40"/>
      <c r="H29" s="107"/>
      <c r="I29" s="35"/>
      <c r="J29" s="34"/>
      <c r="K29" s="33"/>
      <c r="L29" s="22"/>
      <c r="M29" s="32"/>
      <c r="N29" s="32"/>
      <c r="O29" s="32"/>
      <c r="P29" s="32"/>
      <c r="Q29" s="18"/>
      <c r="R29" s="91"/>
      <c r="S29" s="71"/>
      <c r="T29" s="87"/>
      <c r="U29" s="71"/>
    </row>
    <row r="30" spans="3:21" x14ac:dyDescent="0.25">
      <c r="C30" s="39"/>
      <c r="D30" s="90"/>
      <c r="E30" s="86"/>
      <c r="F30" s="38"/>
      <c r="G30" s="40"/>
      <c r="H30" s="107"/>
      <c r="I30" s="35"/>
      <c r="J30" s="34"/>
      <c r="K30" s="33"/>
      <c r="L30" s="22"/>
      <c r="M30" s="32"/>
      <c r="N30" s="32"/>
      <c r="O30" s="32"/>
      <c r="P30" s="32"/>
      <c r="Q30" s="18"/>
      <c r="R30" s="91"/>
      <c r="S30" s="71"/>
      <c r="T30" s="87"/>
      <c r="U30" s="71"/>
    </row>
    <row r="31" spans="3:21" x14ac:dyDescent="0.25">
      <c r="C31" s="39"/>
      <c r="D31" s="90"/>
      <c r="E31" s="86"/>
      <c r="F31" s="38"/>
      <c r="G31" s="37"/>
      <c r="H31" s="107"/>
      <c r="I31" s="35"/>
      <c r="J31" s="34"/>
      <c r="K31" s="33"/>
      <c r="L31" s="22"/>
      <c r="M31" s="32"/>
      <c r="N31" s="32"/>
      <c r="O31" s="32"/>
      <c r="P31" s="32"/>
      <c r="Q31" s="18"/>
      <c r="R31" s="91"/>
      <c r="S31" s="71"/>
      <c r="T31" s="87"/>
      <c r="U31" s="71"/>
    </row>
    <row r="32" spans="3:21" x14ac:dyDescent="0.25">
      <c r="C32" s="29"/>
      <c r="D32" s="90"/>
      <c r="E32" s="86"/>
      <c r="F32" s="28"/>
      <c r="G32" s="27"/>
      <c r="H32" s="108"/>
      <c r="I32" s="25"/>
      <c r="J32" s="24"/>
      <c r="K32" s="23"/>
      <c r="L32" s="22"/>
      <c r="M32" s="21"/>
      <c r="N32" s="21"/>
      <c r="O32" s="21"/>
      <c r="P32" s="21"/>
      <c r="Q32" s="19"/>
      <c r="R32" s="92"/>
      <c r="S32" s="71"/>
      <c r="T32" s="87"/>
      <c r="U32" s="71"/>
    </row>
  </sheetData>
  <mergeCells count="1">
    <mergeCell ref="C5:K5"/>
  </mergeCells>
  <conditionalFormatting sqref="C15:U32">
    <cfRule type="expression" dxfId="4" priority="9" stopIfTrue="1">
      <formula>$C15="ж"</formula>
    </cfRule>
  </conditionalFormatting>
  <conditionalFormatting sqref="C8:J9 C7:I7 C12:J14 C10:I11 K7:U14">
    <cfRule type="expression" dxfId="3" priority="4" stopIfTrue="1">
      <formula>$C7="ж"</formula>
    </cfRule>
  </conditionalFormatting>
  <conditionalFormatting sqref="J7">
    <cfRule type="expression" dxfId="2" priority="3" stopIfTrue="1">
      <formula>$C7="ж"</formula>
    </cfRule>
  </conditionalFormatting>
  <conditionalFormatting sqref="J10">
    <cfRule type="expression" dxfId="1" priority="2" stopIfTrue="1">
      <formula>$C10="ж"</formula>
    </cfRule>
  </conditionalFormatting>
  <conditionalFormatting sqref="J11">
    <cfRule type="expression" dxfId="0" priority="1" stopIfTrue="1">
      <formula>$C11="ж"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2:J15"/>
  <sheetViews>
    <sheetView workbookViewId="0">
      <selection activeCell="B3" sqref="B3"/>
    </sheetView>
  </sheetViews>
  <sheetFormatPr defaultRowHeight="15" x14ac:dyDescent="0.25"/>
  <cols>
    <col min="1" max="1" width="23.28515625" customWidth="1"/>
    <col min="2" max="2" width="14.5703125" customWidth="1"/>
    <col min="3" max="3" width="17.42578125" customWidth="1"/>
    <col min="4" max="4" width="16" style="58" customWidth="1"/>
    <col min="5" max="5" width="19.85546875" customWidth="1"/>
    <col min="6" max="6" width="16.85546875" customWidth="1"/>
    <col min="7" max="7" width="20" customWidth="1"/>
    <col min="8" max="8" width="15.42578125" style="50" customWidth="1"/>
    <col min="9" max="9" width="11.5703125" style="50" customWidth="1"/>
    <col min="10" max="10" width="12" style="50" customWidth="1"/>
  </cols>
  <sheetData>
    <row r="2" spans="1:10" ht="22.5" customHeight="1" x14ac:dyDescent="0.25">
      <c r="A2" s="62" t="s">
        <v>23</v>
      </c>
      <c r="B2" s="138" t="s">
        <v>44</v>
      </c>
      <c r="C2" s="139"/>
      <c r="D2" s="140"/>
      <c r="F2" s="50"/>
    </row>
    <row r="4" spans="1:10" s="54" customFormat="1" x14ac:dyDescent="0.25">
      <c r="B4" s="56"/>
      <c r="C4" s="56"/>
      <c r="D4" s="57"/>
      <c r="H4" s="55"/>
      <c r="I4" s="55"/>
      <c r="J4" s="55"/>
    </row>
    <row r="6" spans="1:10" ht="30" x14ac:dyDescent="0.25">
      <c r="A6" s="50" t="s">
        <v>32</v>
      </c>
      <c r="B6" s="141" t="s">
        <v>101</v>
      </c>
      <c r="C6" s="142"/>
      <c r="D6" s="143"/>
      <c r="J6"/>
    </row>
    <row r="9" spans="1:10" x14ac:dyDescent="0.25">
      <c r="A9" s="59" t="s">
        <v>24</v>
      </c>
      <c r="B9" s="59" t="s">
        <v>3</v>
      </c>
      <c r="C9" s="59" t="s">
        <v>27</v>
      </c>
      <c r="D9" s="60" t="s">
        <v>25</v>
      </c>
      <c r="E9" s="59" t="s">
        <v>31</v>
      </c>
      <c r="F9" s="59" t="s">
        <v>26</v>
      </c>
      <c r="G9" s="59" t="s">
        <v>28</v>
      </c>
      <c r="H9" s="61" t="s">
        <v>29</v>
      </c>
      <c r="I9" s="61" t="s">
        <v>30</v>
      </c>
      <c r="J9" s="61" t="s">
        <v>57</v>
      </c>
    </row>
    <row r="10" spans="1:10" x14ac:dyDescent="0.25">
      <c r="A10" s="53"/>
    </row>
    <row r="11" spans="1:10" x14ac:dyDescent="0.25">
      <c r="A11" s="51" t="str">
        <f>IFERROR(IF(B6="DeadLift - протокол",INDEX(DL!D7:U160,MATCH(B2,DL!F7:F160,0),3),IF(B6="BenchPress - протокол",INDEX('BenchPress - протокол'!D7:U160,MATCH(B2,'BenchPress - протокол'!F7:F160,0),3),IF(B6="ExtremeBicepsLifting - протокол",INDEX('EBL - протокол'!D7:U160,MATCH(B2,'EBL - протокол'!F7:F160,0),3)))),"нет данных")</f>
        <v>Епихина Виктория</v>
      </c>
      <c r="B11" s="51">
        <f>IFERROR(IF(B6="DeadLift - протокол",INDEX(DL!D7:U160,MATCH(B2,DL!F7:F160,0),16),IF(B6="BenchPress - протокол",INDEX('BenchPress - протокол'!D7:U160,MATCH(B2,'BenchPress - протокол'!F7:F160,0),16),IF(B6="ExtremeBicepsLifting - протокол",INDEX('EBL - протокол'!D7:U160,MATCH(B2,'EBL - протокол'!F7:F160,0),16)))),"нет данных")</f>
        <v>1</v>
      </c>
      <c r="C11" s="51" t="str">
        <f>IFERROR(IF(B6="DeadLift - протокол",INDEX(DL!D7:U160,MATCH(B2,DL!F7:F160,0),14),IF(B6="BenchPress - протокол",INDEX('BenchPress - протокол'!D7:U160,MATCH(B2,'BenchPress - протокол'!F7:F160,0),14),IF(B6="ExtremeBicepsLifting - протокол",INDEX('EBL - протокол'!D7:U160,MATCH(B2,'EBL - протокол'!F7:F160,0),14))))&amp;" кг","нет данных")</f>
        <v>225 кг</v>
      </c>
      <c r="D11" s="51" t="str">
        <f>IFERROR(IF(B6="DeadLift - протокол",INDEX(DL!D7:U160,MATCH(B2,DL!F7:F160,0),1),IF(B6="BenchPress - протокол",INDEX('BenchPress - протокол'!D7:U160,MATCH(B2,'BenchPress - протокол'!F7:F160,0),1),IF(B6="ExtremeBicepsLifting - протокол",INDEX('EBL - протокол'!D7:U160,MATCH(B2,'EBL - протокол'!F7:F160,0),1),"нет данных")))&amp;" кг","нет данных")</f>
        <v>75+ кг</v>
      </c>
      <c r="E11" s="51" t="str">
        <f>IFERROR(IF(B6="DeadLift - протокол",INDEX(DL!D7:U160,MATCH(B2,DL!F7:F160,0),5),IF(B6="BenchPress - протокол",INDEX('BenchPress - протокол'!D7:U160,MATCH(B2,'BenchPress - протокол'!F7:F160,0),5),IF(B6="ExtremeBicepsLifting - протокол",INDEX('EBL - протокол'!D7:U160,MATCH(B2,'EBL - протокол'!F7:F160,0),5),"нет данных"))),"нет данных")</f>
        <v>open</v>
      </c>
      <c r="F11" s="52">
        <f>IF(B6="DeadLift - протокол",DL!C4,IF(B6="BenchPress - протокол",'BenchPress - протокол'!C4,IF(B6="ExtremeBicepsLifting - протокол",'EBL - протокол'!C4,"нет данных")))</f>
        <v>44087</v>
      </c>
      <c r="G11" s="51" t="str">
        <f>IF(B6="DeadLift - протокол",DL!C5,IF(B6="BenchPress - протокол",'BenchPress - протокол'!C5,IF(B6="ExtremeBicepsLifting - протокол",'EBL - протокол'!C5,"нет данных")))</f>
        <v>DeadLift</v>
      </c>
      <c r="H11" s="51" t="str">
        <f>IFERROR(IF(B6="DeadLift - протокол",INDEX(DL!D7:U160,MATCH(B2,DL!F7:F160,0),17),IF(B6="BenchPress - протокол",INDEX('BenchPress - протокол'!D7:U160,MATCH(B2,'BenchPress - протокол'!F7:F160,0),17),IF(B6="ExtremeBicepsLifting - протокол",INDEX('EBL - протокол'!D7:U160,MATCH(B2,'EBL - протокол'!F7:F160,0),17))))&amp;" очков","нет данных")</f>
        <v>203,0175 очков</v>
      </c>
      <c r="I11" s="51">
        <f>IFERROR(IF(B6="DeadLift - протокол",INDEX(DL!D7:U160,MATCH(B2,DL!F7:F160,0),18),IF(B6="BenchPress - протокол",INDEX('BenchPress - протокол'!D7:U160,MATCH(B2,'BenchPress - протокол'!F7:F160,0),18),IF(B6="ExtremeBicepsLifting - протокол",INDEX('EBL - протокол'!D7:U160,MATCH(B2,'EBL - протокол'!F7:F160,0),18)))),"нет данных")</f>
        <v>3</v>
      </c>
      <c r="J11" s="103" t="str">
        <f>IFERROR(IF(B6="DeadLift - протокол",INDEX(DL!D7:U160,MATCH(B2,DL!E7:E160,0),18),IF(B6="BenchPress - протокол",INDEX('BenchPress - протокол'!D7:U160,MATCH(B2,'BenchPress - протокол'!E7:E160,0),18),IF(B6="ExtremeBicepsLifting - протокол",INDEX('EBL - протокол'!D7:U160,MATCH(B2,'EBL - протокол'!E7:E160,0),18)))),"нет данных")</f>
        <v>нет данных</v>
      </c>
    </row>
    <row r="13" spans="1:10" ht="30" x14ac:dyDescent="0.25">
      <c r="A13" s="105" t="s">
        <v>56</v>
      </c>
      <c r="B13" s="105" t="s">
        <v>57</v>
      </c>
      <c r="C13" s="105" t="s">
        <v>55</v>
      </c>
      <c r="D13" s="105" t="s">
        <v>28</v>
      </c>
      <c r="E13" s="106" t="s">
        <v>59</v>
      </c>
      <c r="F13" s="105" t="s">
        <v>58</v>
      </c>
      <c r="G13" s="59"/>
      <c r="H13" s="61"/>
      <c r="I13" s="61"/>
      <c r="J13" s="61"/>
    </row>
    <row r="14" spans="1:10" x14ac:dyDescent="0.25">
      <c r="A14" s="53"/>
    </row>
    <row r="15" spans="1:10" x14ac:dyDescent="0.25">
      <c r="A15" s="51" t="str">
        <f>IFERROR(IF(B6="DeadLift - протокол",INDEX(DL!D7:U160,MATCH(B2,DL!F7:F160,0),3),IF(B6="BenchPress - протокол",INDEX('BenchPress - протокол'!D7:U160,MATCH(B2,'BenchPress - протокол'!F7:F160,0),3),IF(B6="ExtremeBicepsLifting - протокол",INDEX('EBL - протокол'!D7:U160,MATCH(B2,'EBL - протокол'!F7:F160,0),3)))),"нет данных")</f>
        <v>Епихина Виктория</v>
      </c>
      <c r="B15" s="51" t="str">
        <f>IFERROR(IF(B6="DeadLift - протокол",INDEX(DL!D7:U160,MATCH(B2,DL!E7:E160,0),18),IF(B6="BenchPress - протокол",INDEX('BenchPress - протокол'!D7:U160,MATCH(B2,'BenchPress - протокол'!E7:E160,0),18),IF(B6="ExtremeBicepsLifting - протокол",INDEX('EBL - протокол'!D7:U160,MATCH(B2,'EBL - протокол'!E7:E160,0),18)))),"нет данных")</f>
        <v>нет данных</v>
      </c>
      <c r="C15" s="51">
        <f>IF(B6="DeadLift - протокол",DL!G4,IF(B6="BenchPress - протокол",'BenchPress - протокол'!G4,IF(B6="ExtremeBicepsLifting - протокол",'EBL - протокол'!G4,"нет данных")))</f>
        <v>0</v>
      </c>
      <c r="D15" s="51" t="str">
        <f>IF(B6="DeadLift - протокол",DL!C5,IF(B6="BenchPress - протокол",'BenchPress - протокол'!C5,IF(B6="ExtremeBicepsLifting - протокол",'EBL - протокол'!C5,"нет данных")))</f>
        <v>DeadLift</v>
      </c>
      <c r="E15" s="52">
        <f>IF(B6="DeadLift - протокол",DL!C4,IF(B6="BenchPress - протокол",'BenchPress - протокол'!C4,IF(B6="ExtremeBicepsLifting - протокол",'EBL - протокол'!C4,"нет данных")))</f>
        <v>44087</v>
      </c>
      <c r="F15" s="52">
        <f>IF(B6="DeadLift - протокол",DL!C4,IF(B6="BenchPress - протокол",'BenchPress - протокол'!C4,IF(B6="ExtremeBicepsLifting - протокол",'EBL - протокол'!C4,"нет данных")))</f>
        <v>44087</v>
      </c>
      <c r="G15" s="53"/>
      <c r="H15" s="53"/>
      <c r="I15" s="53"/>
      <c r="J15" s="104"/>
    </row>
  </sheetData>
  <dataConsolidate/>
  <mergeCells count="2">
    <mergeCell ref="B2:D2"/>
    <mergeCell ref="B6:D6"/>
  </mergeCells>
  <dataValidations count="1">
    <dataValidation type="list" allowBlank="1" showInputMessage="1" showErrorMessage="1" sqref="B6:D6">
      <formula1>"BenchPress - протокол,DeadLift - протокол,ExtremeBicepsLifting - протокол"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Лист4.Кнопка1_Щелчок">
                <anchor moveWithCells="1" sizeWithCells="1">
                  <from>
                    <xdr:col>4</xdr:col>
                    <xdr:colOff>114300</xdr:colOff>
                    <xdr:row>1</xdr:row>
                    <xdr:rowOff>28575</xdr:rowOff>
                  </from>
                  <to>
                    <xdr:col>6</xdr:col>
                    <xdr:colOff>457200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3:BA50"/>
  <sheetViews>
    <sheetView topLeftCell="A14" zoomScale="70" zoomScaleNormal="70" workbookViewId="0">
      <selection activeCell="AX36" sqref="AX36"/>
    </sheetView>
  </sheetViews>
  <sheetFormatPr defaultRowHeight="15" x14ac:dyDescent="0.25"/>
  <cols>
    <col min="1" max="2" width="1.85546875" style="53" customWidth="1"/>
    <col min="3" max="3" width="8" style="53" customWidth="1"/>
    <col min="4" max="5" width="1.85546875" style="53" customWidth="1"/>
    <col min="6" max="6" width="2" style="53" customWidth="1"/>
    <col min="7" max="49" width="1.85546875" style="53" customWidth="1"/>
    <col min="50" max="50" width="6.85546875" style="53" customWidth="1"/>
    <col min="51" max="177" width="1.85546875" style="53" customWidth="1"/>
    <col min="178" max="16384" width="9.140625" style="53"/>
  </cols>
  <sheetData>
    <row r="13" spans="1:53" ht="15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O13" s="54"/>
    </row>
    <row r="14" spans="1:53" ht="15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O14" s="54"/>
    </row>
    <row r="15" spans="1:53" x14ac:dyDescent="0.25">
      <c r="AO15" s="54"/>
      <c r="AY15" s="54"/>
      <c r="AZ15" s="54"/>
      <c r="BA15" s="54"/>
    </row>
    <row r="16" spans="1:53" ht="29.25" customHeight="1" x14ac:dyDescent="0.25">
      <c r="AO16" s="54"/>
      <c r="AY16" s="54"/>
      <c r="AZ16" s="54"/>
      <c r="BA16" s="54"/>
    </row>
    <row r="17" spans="6:53" ht="9.75" customHeight="1" x14ac:dyDescent="0.65">
      <c r="F17" s="79"/>
      <c r="G17" s="79"/>
      <c r="H17" s="79"/>
      <c r="I17" s="79"/>
      <c r="J17" s="79"/>
      <c r="K17" s="79"/>
      <c r="L17" s="94"/>
      <c r="M17" s="121"/>
      <c r="N17" s="121"/>
      <c r="O17" s="121"/>
      <c r="P17" s="121"/>
      <c r="Q17" s="121"/>
      <c r="R17" s="121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1"/>
      <c r="AE17" s="121"/>
      <c r="AF17" s="121"/>
      <c r="AG17" s="94"/>
      <c r="AH17" s="94"/>
      <c r="AI17" s="94"/>
      <c r="AJ17" s="94"/>
      <c r="AK17" s="94"/>
      <c r="AL17" s="94"/>
      <c r="AM17" s="94"/>
      <c r="AN17" s="94"/>
      <c r="AO17" s="54"/>
      <c r="AY17" s="54"/>
      <c r="AZ17" s="54"/>
      <c r="BA17" s="54"/>
    </row>
    <row r="18" spans="6:53" ht="18" customHeight="1" x14ac:dyDescent="0.65">
      <c r="M18" s="121"/>
      <c r="N18" s="121"/>
      <c r="O18" s="121"/>
      <c r="P18" s="121"/>
      <c r="Q18" s="121"/>
      <c r="R18" s="121"/>
      <c r="S18" s="145">
        <f>'Печать дипломов'!B11</f>
        <v>1</v>
      </c>
      <c r="T18" s="145"/>
      <c r="U18" s="145"/>
      <c r="V18" s="145"/>
      <c r="W18" s="145"/>
      <c r="X18" s="145"/>
      <c r="Y18" s="145"/>
      <c r="Z18" s="145"/>
      <c r="AA18" s="145"/>
      <c r="AB18" s="122"/>
      <c r="AC18" s="122"/>
      <c r="AD18" s="121"/>
      <c r="AE18" s="121"/>
      <c r="AF18" s="121"/>
      <c r="AO18" s="54"/>
      <c r="AY18" s="54"/>
      <c r="AZ18" s="54"/>
      <c r="BA18" s="54"/>
    </row>
    <row r="19" spans="6:53" ht="17.25" customHeight="1" x14ac:dyDescent="0.65">
      <c r="M19" s="121"/>
      <c r="N19" s="121"/>
      <c r="O19" s="121"/>
      <c r="P19" s="121"/>
      <c r="Q19" s="121"/>
      <c r="R19" s="121"/>
      <c r="S19" s="145"/>
      <c r="T19" s="145"/>
      <c r="U19" s="145"/>
      <c r="V19" s="145"/>
      <c r="W19" s="145"/>
      <c r="X19" s="145"/>
      <c r="Y19" s="145"/>
      <c r="Z19" s="145"/>
      <c r="AA19" s="145"/>
      <c r="AB19" s="121"/>
      <c r="AC19" s="121"/>
      <c r="AD19" s="121"/>
      <c r="AE19" s="121"/>
      <c r="AF19" s="121"/>
      <c r="AO19" s="54"/>
      <c r="AY19" s="54"/>
      <c r="AZ19" s="54"/>
      <c r="BA19" s="54"/>
    </row>
    <row r="20" spans="6:53" ht="5.25" customHeight="1" x14ac:dyDescent="0.5"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99"/>
      <c r="AR20" s="99"/>
      <c r="AS20" s="99"/>
      <c r="AT20" s="99"/>
      <c r="AU20" s="99"/>
      <c r="AV20" s="99"/>
      <c r="AW20" s="99"/>
      <c r="AX20" s="99"/>
      <c r="AY20" s="54"/>
      <c r="AZ20" s="54"/>
      <c r="BA20" s="54"/>
    </row>
    <row r="21" spans="6:53" ht="16.5" customHeight="1" x14ac:dyDescent="0.5">
      <c r="G21" s="146" t="str">
        <f>'Печать дипломов'!A11</f>
        <v>Епихина Виктория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24"/>
      <c r="AO21" s="124"/>
      <c r="AP21" s="124"/>
      <c r="AQ21" s="99"/>
      <c r="AR21" s="99"/>
      <c r="AS21" s="99"/>
      <c r="AT21" s="99"/>
      <c r="AU21" s="99"/>
      <c r="AV21" s="99"/>
      <c r="AW21" s="99"/>
      <c r="AX21" s="99"/>
      <c r="AY21" s="54"/>
      <c r="AZ21" s="54"/>
      <c r="BA21" s="54"/>
    </row>
    <row r="22" spans="6:53" ht="15.75" customHeight="1" x14ac:dyDescent="0.5"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24"/>
      <c r="AO22" s="124"/>
      <c r="AP22" s="124"/>
      <c r="AQ22" s="99"/>
      <c r="AR22" s="99"/>
      <c r="AS22" s="99"/>
      <c r="AT22" s="99"/>
      <c r="AU22" s="99"/>
      <c r="AV22" s="99"/>
      <c r="AW22" s="99"/>
      <c r="AX22" s="99"/>
      <c r="AY22" s="54"/>
      <c r="AZ22" s="54"/>
      <c r="BA22" s="54"/>
    </row>
    <row r="23" spans="6:53" x14ac:dyDescent="0.25">
      <c r="Q23" s="147" t="str">
        <f>'Печать дипломов'!G11</f>
        <v>DeadLift</v>
      </c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Y23" s="54"/>
      <c r="AZ23" s="54"/>
      <c r="BA23" s="54"/>
    </row>
    <row r="24" spans="6:53" ht="21.75" customHeight="1" x14ac:dyDescent="0.25"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26"/>
      <c r="AM24" s="126"/>
      <c r="AY24" s="54"/>
      <c r="AZ24" s="54"/>
      <c r="BA24" s="54"/>
    </row>
    <row r="25" spans="6:53" ht="7.5" customHeight="1" x14ac:dyDescent="0.25"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Y25" s="54"/>
      <c r="AZ25" s="54"/>
      <c r="BA25" s="54"/>
    </row>
    <row r="26" spans="6:53" ht="19.5" customHeight="1" x14ac:dyDescent="0.25"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Y26" s="54"/>
      <c r="AZ26" s="54"/>
      <c r="BA26" s="54"/>
    </row>
    <row r="27" spans="6:53" ht="15.75" customHeight="1" x14ac:dyDescent="0.25">
      <c r="L27" s="100"/>
      <c r="M27" s="100"/>
      <c r="N27" s="100"/>
      <c r="O27" s="127"/>
      <c r="P27" s="127"/>
      <c r="Q27" s="148" t="str">
        <f>'Печать дипломов'!D11</f>
        <v>75+ кг</v>
      </c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27"/>
      <c r="AC27" s="127"/>
      <c r="AD27" s="127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54"/>
      <c r="AZ27" s="54"/>
      <c r="BA27" s="54"/>
    </row>
    <row r="28" spans="6:53" ht="15" customHeight="1" x14ac:dyDescent="0.25">
      <c r="L28" s="100"/>
      <c r="M28" s="100"/>
      <c r="N28" s="100"/>
      <c r="O28" s="127"/>
      <c r="P28" s="127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27"/>
      <c r="AC28" s="127"/>
      <c r="AD28" s="127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54"/>
      <c r="AZ28" s="54"/>
      <c r="BA28" s="54"/>
    </row>
    <row r="29" spans="6:53" ht="15" customHeight="1" x14ac:dyDescent="0.25">
      <c r="L29" s="100"/>
      <c r="M29" s="100"/>
      <c r="N29" s="100"/>
      <c r="O29" s="127"/>
      <c r="P29" s="127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27"/>
      <c r="AC29" s="127"/>
      <c r="AD29" s="127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54"/>
      <c r="AZ29" s="54"/>
      <c r="BA29" s="54"/>
    </row>
    <row r="30" spans="6:53" ht="15" customHeight="1" x14ac:dyDescent="0.25">
      <c r="L30" s="100"/>
      <c r="M30" s="100"/>
      <c r="N30" s="100"/>
      <c r="O30" s="127"/>
      <c r="P30" s="127"/>
      <c r="Q30" s="149" t="str">
        <f>'Печать дипломов'!C11</f>
        <v>225 кг</v>
      </c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54"/>
      <c r="AZ30" s="54"/>
      <c r="BA30" s="54"/>
    </row>
    <row r="31" spans="6:53" ht="8.25" customHeight="1" x14ac:dyDescent="0.4">
      <c r="O31" s="127"/>
      <c r="P31" s="127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25"/>
      <c r="AC31" s="125"/>
      <c r="AD31" s="125"/>
      <c r="AY31" s="54"/>
      <c r="AZ31" s="54"/>
      <c r="BA31" s="54"/>
    </row>
    <row r="32" spans="6:53" ht="22.5" customHeight="1" x14ac:dyDescent="0.4">
      <c r="L32" s="95"/>
      <c r="M32" s="95"/>
      <c r="N32" s="95"/>
      <c r="O32" s="127"/>
      <c r="P32" s="127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25"/>
      <c r="AC32" s="125"/>
      <c r="AD32" s="12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Y32" s="54"/>
      <c r="AZ32" s="54"/>
      <c r="BA32" s="54"/>
    </row>
    <row r="33" spans="12:53" ht="15" customHeight="1" x14ac:dyDescent="0.4"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Y33" s="54"/>
      <c r="AZ33" s="54"/>
      <c r="BA33" s="54"/>
    </row>
    <row r="34" spans="12:53" ht="15" customHeight="1" x14ac:dyDescent="0.4"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Y34" s="54"/>
      <c r="AZ34" s="54"/>
      <c r="BA34" s="54"/>
    </row>
    <row r="35" spans="12:53" ht="9.75" customHeight="1" x14ac:dyDescent="0.4"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2:53" ht="7.5" customHeight="1" x14ac:dyDescent="0.4"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</row>
    <row r="37" spans="12:53" ht="8.25" customHeight="1" x14ac:dyDescent="0.4"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</row>
    <row r="39" spans="12:53" ht="15" customHeight="1" x14ac:dyDescent="0.25"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</row>
    <row r="40" spans="12:53" ht="15" customHeight="1" x14ac:dyDescent="0.25">
      <c r="AA40" s="129"/>
      <c r="AB40" s="129"/>
      <c r="AC40" s="129"/>
      <c r="AD40" s="129"/>
      <c r="AE40" s="129"/>
      <c r="AF40" s="129"/>
      <c r="AG40" s="150">
        <f>'Печать дипломов'!F11</f>
        <v>44087</v>
      </c>
      <c r="AH40" s="150"/>
      <c r="AI40" s="150"/>
      <c r="AJ40" s="150"/>
      <c r="AK40" s="150"/>
      <c r="AL40" s="150"/>
      <c r="AM40" s="150"/>
      <c r="AN40" s="150"/>
      <c r="AO40" s="150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</row>
    <row r="41" spans="12:53" x14ac:dyDescent="0.25">
      <c r="AG41" s="150"/>
      <c r="AH41" s="150"/>
      <c r="AI41" s="150"/>
      <c r="AJ41" s="150"/>
      <c r="AK41" s="150"/>
      <c r="AL41" s="150"/>
      <c r="AM41" s="150"/>
      <c r="AN41" s="150"/>
      <c r="AO41" s="150"/>
    </row>
    <row r="42" spans="12:53" ht="15" customHeight="1" x14ac:dyDescent="0.4"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1"/>
      <c r="AH42" s="130"/>
      <c r="AI42" s="130"/>
      <c r="AJ42" s="130"/>
      <c r="AK42" s="130"/>
      <c r="AL42" s="130"/>
      <c r="AM42" s="130"/>
      <c r="AN42" s="130"/>
      <c r="AO42" s="130"/>
    </row>
    <row r="43" spans="12:53" ht="15" customHeight="1" x14ac:dyDescent="0.25"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</row>
    <row r="44" spans="12:53" ht="15" customHeight="1" x14ac:dyDescent="0.25"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</row>
    <row r="45" spans="12:53" ht="15" customHeight="1" x14ac:dyDescent="0.25"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</row>
    <row r="49" spans="26:41" ht="15" customHeight="1" x14ac:dyDescent="0.25"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</row>
    <row r="50" spans="26:41" ht="15" customHeight="1" x14ac:dyDescent="0.25"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</row>
  </sheetData>
  <mergeCells count="7">
    <mergeCell ref="Z49:AO50"/>
    <mergeCell ref="S18:AA19"/>
    <mergeCell ref="G21:AM22"/>
    <mergeCell ref="Q23:AK24"/>
    <mergeCell ref="Q27:AA29"/>
    <mergeCell ref="Q30:AA32"/>
    <mergeCell ref="AG40:AO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1:BA50"/>
  <sheetViews>
    <sheetView zoomScale="70" zoomScaleNormal="70" workbookViewId="0">
      <selection activeCell="AA16" sqref="AA16"/>
    </sheetView>
  </sheetViews>
  <sheetFormatPr defaultRowHeight="15" x14ac:dyDescent="0.25"/>
  <cols>
    <col min="1" max="2" width="1.85546875" style="53" customWidth="1"/>
    <col min="3" max="3" width="8" style="53" customWidth="1"/>
    <col min="4" max="5" width="1.85546875" style="53" customWidth="1"/>
    <col min="6" max="6" width="2" style="53" customWidth="1"/>
    <col min="7" max="49" width="1.85546875" style="53" customWidth="1"/>
    <col min="50" max="50" width="6.85546875" style="53" customWidth="1"/>
    <col min="51" max="177" width="1.85546875" style="53" customWidth="1"/>
    <col min="178" max="16384" width="9.140625" style="53"/>
  </cols>
  <sheetData>
    <row r="11" spans="1:53" ht="15" customHeight="1" x14ac:dyDescent="0.5"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</row>
    <row r="12" spans="1:53" ht="15" customHeight="1" x14ac:dyDescent="0.5">
      <c r="G12" s="153" t="str">
        <f>'Печать дипломов'!A11</f>
        <v>Епихина Виктория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19"/>
      <c r="AM12" s="119"/>
    </row>
    <row r="13" spans="1:53" ht="15" customHeight="1" x14ac:dyDescent="0.5">
      <c r="A13" s="93"/>
      <c r="B13" s="93"/>
      <c r="C13" s="93"/>
      <c r="D13" s="93"/>
      <c r="E13" s="93"/>
      <c r="F13" s="9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19"/>
      <c r="AM13" s="119"/>
      <c r="AO13" s="54"/>
    </row>
    <row r="14" spans="1:53" ht="15" customHeight="1" x14ac:dyDescent="0.25">
      <c r="A14" s="93"/>
      <c r="B14" s="93"/>
      <c r="C14" s="93"/>
      <c r="D14" s="93"/>
      <c r="E14" s="93"/>
      <c r="F14" s="9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20"/>
      <c r="AM14" s="120"/>
      <c r="AO14" s="54"/>
    </row>
    <row r="15" spans="1:53" ht="15" customHeight="1" x14ac:dyDescent="0.25"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O15" s="54"/>
      <c r="AY15" s="54"/>
      <c r="AZ15" s="54"/>
      <c r="BA15" s="54"/>
    </row>
    <row r="16" spans="1:53" ht="29.25" customHeight="1" x14ac:dyDescent="0.25"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O16" s="54"/>
      <c r="AY16" s="54"/>
      <c r="AZ16" s="54"/>
      <c r="BA16" s="54"/>
    </row>
    <row r="17" spans="6:53" ht="9.75" customHeight="1" x14ac:dyDescent="0.65">
      <c r="F17" s="79"/>
      <c r="G17" s="79"/>
      <c r="H17" s="79"/>
      <c r="I17" s="79"/>
      <c r="J17" s="79"/>
      <c r="K17" s="79"/>
      <c r="L17" s="94"/>
      <c r="M17" s="121"/>
      <c r="N17" s="121"/>
      <c r="O17" s="121"/>
      <c r="P17" s="121"/>
      <c r="Q17" s="121"/>
      <c r="R17" s="121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1"/>
      <c r="AE17" s="121"/>
      <c r="AF17" s="121"/>
      <c r="AG17" s="94"/>
      <c r="AH17" s="94"/>
      <c r="AI17" s="94"/>
      <c r="AJ17" s="94"/>
      <c r="AK17" s="94"/>
      <c r="AL17" s="94"/>
      <c r="AM17" s="94"/>
      <c r="AN17" s="94"/>
      <c r="AO17" s="54"/>
      <c r="AY17" s="54"/>
      <c r="AZ17" s="54"/>
      <c r="BA17" s="54"/>
    </row>
    <row r="18" spans="6:53" ht="18" customHeight="1" x14ac:dyDescent="0.65">
      <c r="M18" s="121"/>
      <c r="N18" s="121"/>
      <c r="O18" s="121"/>
      <c r="P18" s="121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O18" s="54"/>
      <c r="AY18" s="54"/>
      <c r="AZ18" s="54"/>
      <c r="BA18" s="54"/>
    </row>
    <row r="19" spans="6:53" ht="17.25" customHeight="1" x14ac:dyDescent="0.65">
      <c r="M19" s="121"/>
      <c r="N19" s="121"/>
      <c r="O19" s="121"/>
      <c r="P19" s="121"/>
      <c r="Q19" s="154" t="str">
        <f>'Печать дипломов'!G11</f>
        <v>DeadLift</v>
      </c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O19" s="54"/>
      <c r="AY19" s="54"/>
      <c r="AZ19" s="54"/>
      <c r="BA19" s="54"/>
    </row>
    <row r="20" spans="6:53" ht="5.25" customHeight="1" x14ac:dyDescent="0.5">
      <c r="L20" s="124"/>
      <c r="M20" s="124"/>
      <c r="N20" s="124"/>
      <c r="O20" s="124"/>
      <c r="P20" s="12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24"/>
      <c r="AL20" s="124"/>
      <c r="AM20" s="124"/>
      <c r="AN20" s="124"/>
      <c r="AO20" s="124"/>
      <c r="AP20" s="124"/>
      <c r="AQ20" s="99"/>
      <c r="AR20" s="99"/>
      <c r="AS20" s="99"/>
      <c r="AT20" s="99"/>
      <c r="AU20" s="99"/>
      <c r="AV20" s="99"/>
      <c r="AW20" s="99"/>
      <c r="AX20" s="99"/>
      <c r="AY20" s="54"/>
      <c r="AZ20" s="54"/>
      <c r="BA20" s="54"/>
    </row>
    <row r="21" spans="6:53" ht="16.5" customHeight="1" x14ac:dyDescent="0.5"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24"/>
      <c r="AL21" s="124"/>
      <c r="AM21" s="124"/>
      <c r="AN21" s="124"/>
      <c r="AO21" s="124"/>
      <c r="AP21" s="124"/>
      <c r="AQ21" s="99"/>
      <c r="AR21" s="99"/>
      <c r="AS21" s="99"/>
      <c r="AT21" s="99"/>
      <c r="AU21" s="99"/>
      <c r="AV21" s="99"/>
      <c r="AW21" s="99"/>
      <c r="AX21" s="99"/>
      <c r="AY21" s="54"/>
      <c r="AZ21" s="54"/>
      <c r="BA21" s="54"/>
    </row>
    <row r="22" spans="6:53" ht="15.75" customHeight="1" x14ac:dyDescent="0.5"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99"/>
      <c r="AR22" s="99"/>
      <c r="AS22" s="99"/>
      <c r="AT22" s="99"/>
      <c r="AU22" s="99"/>
      <c r="AV22" s="99"/>
      <c r="AW22" s="99"/>
      <c r="AX22" s="99"/>
      <c r="AY22" s="54"/>
      <c r="AZ22" s="54"/>
      <c r="BA22" s="54"/>
    </row>
    <row r="23" spans="6:53" ht="15" customHeight="1" x14ac:dyDescent="0.4">
      <c r="Q23" s="155" t="str">
        <f>'Печать дипломов'!C11</f>
        <v>225 кг</v>
      </c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25"/>
      <c r="AD23" s="125"/>
      <c r="AE23" s="125"/>
      <c r="AF23" s="125"/>
      <c r="AG23" s="125"/>
      <c r="AH23" s="125"/>
      <c r="AI23" s="125"/>
      <c r="AJ23" s="125"/>
      <c r="AK23" s="125"/>
      <c r="AY23" s="54"/>
      <c r="AZ23" s="54"/>
      <c r="BA23" s="54"/>
    </row>
    <row r="24" spans="6:53" ht="21.75" customHeight="1" x14ac:dyDescent="0.4"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26"/>
      <c r="AY24" s="54"/>
      <c r="AZ24" s="54"/>
      <c r="BA24" s="54"/>
    </row>
    <row r="25" spans="6:53" ht="7.5" customHeight="1" x14ac:dyDescent="0.4"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6"/>
      <c r="AI25" s="126"/>
      <c r="AJ25" s="126"/>
      <c r="AK25" s="126"/>
      <c r="AL25" s="126"/>
      <c r="AM25" s="126"/>
      <c r="AY25" s="54"/>
      <c r="AZ25" s="54"/>
      <c r="BA25" s="54"/>
    </row>
    <row r="26" spans="6:53" ht="19.5" customHeight="1" x14ac:dyDescent="0.25">
      <c r="Q26" s="155" t="str">
        <f>'Печать дипломов'!H11</f>
        <v>203,0175 очков</v>
      </c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26"/>
      <c r="AI26" s="126"/>
      <c r="AJ26" s="126"/>
      <c r="AK26" s="126"/>
      <c r="AL26" s="126"/>
      <c r="AM26" s="126"/>
      <c r="AY26" s="54"/>
      <c r="AZ26" s="54"/>
      <c r="BA26" s="54"/>
    </row>
    <row r="27" spans="6:53" ht="15.75" customHeight="1" x14ac:dyDescent="0.25">
      <c r="L27" s="100"/>
      <c r="M27" s="100"/>
      <c r="N27" s="100"/>
      <c r="O27" s="127"/>
      <c r="P27" s="127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54"/>
      <c r="AZ27" s="54"/>
      <c r="BA27" s="54"/>
    </row>
    <row r="28" spans="6:53" ht="15" customHeight="1" x14ac:dyDescent="0.25">
      <c r="L28" s="100"/>
      <c r="M28" s="100"/>
      <c r="N28" s="100"/>
      <c r="O28" s="127"/>
      <c r="P28" s="127"/>
      <c r="Q28" s="128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54"/>
      <c r="AZ28" s="54"/>
      <c r="BA28" s="54"/>
    </row>
    <row r="29" spans="6:53" ht="15" customHeight="1" x14ac:dyDescent="0.25">
      <c r="L29" s="100"/>
      <c r="M29" s="100"/>
      <c r="N29" s="100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54"/>
      <c r="AZ29" s="54"/>
      <c r="BA29" s="54"/>
    </row>
    <row r="30" spans="6:53" ht="15" customHeight="1" x14ac:dyDescent="0.25">
      <c r="L30" s="100"/>
      <c r="M30" s="100"/>
      <c r="N30" s="100"/>
      <c r="O30" s="127"/>
      <c r="P30" s="127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54"/>
      <c r="AZ30" s="54"/>
      <c r="BA30" s="54"/>
    </row>
    <row r="31" spans="6:53" ht="8.25" customHeight="1" x14ac:dyDescent="0.4">
      <c r="O31" s="127"/>
      <c r="P31" s="127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25"/>
      <c r="AC31" s="125"/>
      <c r="AD31" s="125"/>
      <c r="AY31" s="54"/>
      <c r="AZ31" s="54"/>
      <c r="BA31" s="54"/>
    </row>
    <row r="32" spans="6:53" ht="22.5" customHeight="1" x14ac:dyDescent="0.4">
      <c r="L32" s="95"/>
      <c r="M32" s="95"/>
      <c r="N32" s="95"/>
      <c r="O32" s="127"/>
      <c r="P32" s="127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25"/>
      <c r="AC32" s="125"/>
      <c r="AD32" s="12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Y32" s="54"/>
      <c r="AZ32" s="54"/>
      <c r="BA32" s="54"/>
    </row>
    <row r="33" spans="12:53" ht="15" customHeight="1" x14ac:dyDescent="0.4"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Y33" s="54"/>
      <c r="AZ33" s="54"/>
      <c r="BA33" s="54"/>
    </row>
    <row r="34" spans="12:53" ht="15" customHeight="1" x14ac:dyDescent="0.4"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Y34" s="54"/>
      <c r="AZ34" s="54"/>
      <c r="BA34" s="54"/>
    </row>
    <row r="35" spans="12:53" ht="9.75" customHeight="1" x14ac:dyDescent="0.4"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2:53" ht="7.5" customHeight="1" x14ac:dyDescent="0.4"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</row>
    <row r="37" spans="12:53" ht="8.25" customHeight="1" x14ac:dyDescent="0.4"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</row>
    <row r="39" spans="12:53" ht="15" customHeight="1" x14ac:dyDescent="0.25"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</row>
    <row r="40" spans="12:53" ht="15" customHeight="1" x14ac:dyDescent="0.25">
      <c r="AA40" s="129"/>
      <c r="AB40" s="129"/>
      <c r="AC40" s="129"/>
      <c r="AD40" s="129"/>
      <c r="AE40" s="129"/>
      <c r="AF40" s="129"/>
      <c r="AG40" s="150"/>
      <c r="AH40" s="150"/>
      <c r="AI40" s="150"/>
      <c r="AJ40" s="150"/>
      <c r="AK40" s="150"/>
      <c r="AL40" s="150"/>
      <c r="AM40" s="150"/>
      <c r="AN40" s="150"/>
      <c r="AO40" s="150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</row>
    <row r="41" spans="12:53" x14ac:dyDescent="0.25">
      <c r="AG41" s="150"/>
      <c r="AH41" s="150"/>
      <c r="AI41" s="150"/>
      <c r="AJ41" s="150"/>
      <c r="AK41" s="150"/>
      <c r="AL41" s="150"/>
      <c r="AM41" s="150"/>
      <c r="AN41" s="150"/>
      <c r="AO41" s="150"/>
    </row>
    <row r="42" spans="12:53" ht="15" customHeight="1" x14ac:dyDescent="0.4"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1"/>
      <c r="AH42" s="130"/>
      <c r="AI42" s="130"/>
      <c r="AJ42" s="130"/>
      <c r="AK42" s="130"/>
      <c r="AL42" s="130"/>
      <c r="AM42" s="130"/>
      <c r="AN42" s="130"/>
      <c r="AO42" s="130"/>
    </row>
    <row r="43" spans="12:53" ht="15" customHeight="1" x14ac:dyDescent="0.25"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51">
        <f>'Печать дипломов'!F11</f>
        <v>44087</v>
      </c>
      <c r="AH43" s="152"/>
      <c r="AI43" s="152"/>
      <c r="AJ43" s="152"/>
      <c r="AK43" s="152"/>
      <c r="AL43" s="152"/>
      <c r="AM43" s="152"/>
      <c r="AN43" s="152"/>
      <c r="AO43" s="152"/>
    </row>
    <row r="44" spans="12:53" ht="15" customHeight="1" x14ac:dyDescent="0.25"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52"/>
      <c r="AH44" s="152"/>
      <c r="AI44" s="152"/>
      <c r="AJ44" s="152"/>
      <c r="AK44" s="152"/>
      <c r="AL44" s="152"/>
      <c r="AM44" s="152"/>
      <c r="AN44" s="152"/>
      <c r="AO44" s="152"/>
    </row>
    <row r="45" spans="12:53" ht="15" customHeight="1" x14ac:dyDescent="0.25"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</row>
    <row r="49" spans="26:41" ht="15" customHeight="1" x14ac:dyDescent="0.25"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</row>
    <row r="50" spans="26:41" ht="15" customHeight="1" x14ac:dyDescent="0.25"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</row>
  </sheetData>
  <mergeCells count="8">
    <mergeCell ref="AG43:AO44"/>
    <mergeCell ref="Z49:AO50"/>
    <mergeCell ref="G12:AK14"/>
    <mergeCell ref="Q19:AJ21"/>
    <mergeCell ref="Q23:AB24"/>
    <mergeCell ref="Q26:AG27"/>
    <mergeCell ref="Q30:AA32"/>
    <mergeCell ref="AG40:AO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DL</vt:lpstr>
      <vt:lpstr>DeadLift - абс. протокол</vt:lpstr>
      <vt:lpstr>BenchPress - протокол</vt:lpstr>
      <vt:lpstr>BenchPress - абс. протокол</vt:lpstr>
      <vt:lpstr>EBL - протокол</vt:lpstr>
      <vt:lpstr>EBL - абс. протокол</vt:lpstr>
      <vt:lpstr>Печать дипломов</vt:lpstr>
      <vt:lpstr>Макет диплома</vt:lpstr>
      <vt:lpstr>Макет абс диплома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Royanov</dc:creator>
  <cp:lastModifiedBy>Michael Royanov</cp:lastModifiedBy>
  <cp:lastPrinted>2020-09-13T17:30:37Z</cp:lastPrinted>
  <dcterms:created xsi:type="dcterms:W3CDTF">2019-11-23T19:11:59Z</dcterms:created>
  <dcterms:modified xsi:type="dcterms:W3CDTF">2020-10-12T13:36:15Z</dcterms:modified>
</cp:coreProperties>
</file>