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1110B39C-E694-A746-BA97-BCAB4D66C583}" xr6:coauthVersionLast="45" xr6:coauthVersionMax="45" xr10:uidLastSave="{00000000-0000-0000-0000-000000000000}"/>
  <bookViews>
    <workbookView xWindow="840" yWindow="460" windowWidth="27920" windowHeight="16240" activeTab="3" xr2:uid="{00000000-000D-0000-FFFF-FFFF00000000}"/>
  </bookViews>
  <sheets>
    <sheet name="Троеборье" sheetId="1" r:id="rId1"/>
    <sheet name="Двоеборье" sheetId="3" r:id="rId2"/>
    <sheet name="Становая тяга" sheetId="4" r:id="rId3"/>
    <sheet name="Жим лёжа" sheetId="5" r:id="rId4"/>
  </sheets>
  <definedNames>
    <definedName name="_xlnm.Print_Area" localSheetId="1">Двоеборье!$A$1:$P$30</definedName>
    <definedName name="_xlnm.Print_Area" localSheetId="3">'Жим лёжа'!$A$1:$K$91</definedName>
    <definedName name="_xlnm.Print_Area" localSheetId="2">'Становая тяга'!$A$1:$K$39</definedName>
    <definedName name="_xlnm.Print_Area" localSheetId="0">Троеборье!$A$1:$U$47</definedName>
    <definedName name="Print_Area" localSheetId="1">Двоеборье!$A$1:$Q$17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4" l="1"/>
  <c r="M7" i="4" s="1"/>
  <c r="N8" i="4"/>
  <c r="M8" i="4" s="1"/>
  <c r="N9" i="4"/>
  <c r="M9" i="4" s="1"/>
  <c r="N11" i="4"/>
  <c r="M11" i="4" s="1"/>
  <c r="N12" i="4"/>
  <c r="M12" i="4" s="1"/>
  <c r="N13" i="4"/>
  <c r="M13" i="4" s="1"/>
  <c r="N5" i="4"/>
  <c r="M5" i="4" s="1"/>
  <c r="N16" i="4"/>
  <c r="M16" i="4" s="1"/>
  <c r="N18" i="4"/>
  <c r="M18" i="4" s="1"/>
  <c r="N20" i="4"/>
  <c r="M20" i="4" s="1"/>
  <c r="N21" i="4"/>
  <c r="M21" i="4" s="1"/>
  <c r="N23" i="4"/>
  <c r="M23" i="4" s="1"/>
  <c r="N24" i="4"/>
  <c r="M24" i="4" s="1"/>
  <c r="N26" i="4"/>
  <c r="M26" i="4" s="1"/>
  <c r="N27" i="4"/>
  <c r="M27" i="4" s="1"/>
  <c r="N28" i="4"/>
  <c r="M28" i="4" s="1"/>
  <c r="N29" i="4"/>
  <c r="M29" i="4" s="1"/>
  <c r="N30" i="4"/>
  <c r="M30" i="4" s="1"/>
  <c r="N31" i="4"/>
  <c r="M31" i="4" s="1"/>
  <c r="N33" i="4"/>
  <c r="M33" i="4" s="1"/>
  <c r="N34" i="4"/>
  <c r="M34" i="4" s="1"/>
  <c r="N35" i="4"/>
  <c r="M35" i="4" s="1"/>
  <c r="N36" i="4"/>
  <c r="M36" i="4" s="1"/>
  <c r="N37" i="4"/>
  <c r="M37" i="4" s="1"/>
  <c r="N38" i="4"/>
  <c r="M38" i="4" s="1"/>
  <c r="N39" i="4"/>
  <c r="M39" i="4" s="1"/>
  <c r="N15" i="4"/>
  <c r="M15" i="4" s="1"/>
  <c r="X7" i="1"/>
  <c r="W7" i="1" s="1"/>
  <c r="X8" i="1"/>
  <c r="W8" i="1" s="1"/>
  <c r="X9" i="1"/>
  <c r="W9" i="1" s="1"/>
  <c r="X10" i="1"/>
  <c r="W10" i="1" s="1"/>
  <c r="X6" i="1"/>
  <c r="W6" i="1" s="1"/>
  <c r="W40" i="1"/>
  <c r="W14" i="1"/>
  <c r="W25" i="1"/>
  <c r="W33" i="1"/>
  <c r="X13" i="1"/>
  <c r="W13" i="1" s="1"/>
  <c r="X14" i="1"/>
  <c r="X16" i="1"/>
  <c r="W16" i="1" s="1"/>
  <c r="X18" i="1"/>
  <c r="W18" i="1" s="1"/>
  <c r="X19" i="1"/>
  <c r="W19" i="1" s="1"/>
  <c r="X20" i="1"/>
  <c r="W20" i="1" s="1"/>
  <c r="X22" i="1"/>
  <c r="W22" i="1" s="1"/>
  <c r="X23" i="1"/>
  <c r="W23" i="1" s="1"/>
  <c r="X24" i="1"/>
  <c r="W24" i="1" s="1"/>
  <c r="X25" i="1"/>
  <c r="X26" i="1"/>
  <c r="W26" i="1" s="1"/>
  <c r="X27" i="1"/>
  <c r="W27" i="1" s="1"/>
  <c r="X29" i="1"/>
  <c r="W29" i="1" s="1"/>
  <c r="X30" i="1"/>
  <c r="W30" i="1" s="1"/>
  <c r="X31" i="1"/>
  <c r="W31" i="1" s="1"/>
  <c r="X32" i="1"/>
  <c r="W32" i="1" s="1"/>
  <c r="X34" i="1"/>
  <c r="W34" i="1" s="1"/>
  <c r="X35" i="1"/>
  <c r="W35" i="1" s="1"/>
  <c r="X36" i="1"/>
  <c r="W36" i="1" s="1"/>
  <c r="X38" i="1"/>
  <c r="W38" i="1" s="1"/>
  <c r="X39" i="1"/>
  <c r="W39" i="1" s="1"/>
  <c r="X40" i="1"/>
  <c r="X41" i="1"/>
  <c r="W41" i="1" s="1"/>
  <c r="X42" i="1"/>
  <c r="W42" i="1" s="1"/>
  <c r="X44" i="1"/>
  <c r="W44" i="1" s="1"/>
  <c r="X45" i="1"/>
  <c r="W45" i="1" s="1"/>
  <c r="X46" i="1"/>
  <c r="W46" i="1" s="1"/>
  <c r="X47" i="1"/>
  <c r="W47" i="1" s="1"/>
  <c r="X12" i="1"/>
  <c r="W12" i="1" s="1"/>
  <c r="N11" i="5"/>
  <c r="N6" i="5"/>
  <c r="M6" i="5" s="1"/>
  <c r="N8" i="5"/>
  <c r="M8" i="5" s="1"/>
  <c r="N9" i="5"/>
  <c r="M9" i="5" s="1"/>
  <c r="N12" i="5"/>
  <c r="N13" i="5"/>
  <c r="M13" i="5" s="1"/>
  <c r="N14" i="5"/>
  <c r="M14" i="5" s="1"/>
  <c r="N15" i="5"/>
  <c r="M11" i="5"/>
  <c r="M12" i="5"/>
  <c r="M15" i="5"/>
  <c r="N5" i="5"/>
  <c r="M5" i="5" s="1"/>
  <c r="N56" i="5"/>
  <c r="M56" i="5" s="1"/>
  <c r="N57" i="5"/>
  <c r="M57" i="5" s="1"/>
  <c r="N58" i="5"/>
  <c r="M58" i="5" s="1"/>
  <c r="N59" i="5"/>
  <c r="M59" i="5" s="1"/>
  <c r="N60" i="5"/>
  <c r="M60" i="5" s="1"/>
  <c r="N61" i="5"/>
  <c r="M61" i="5" s="1"/>
  <c r="N63" i="5"/>
  <c r="M63" i="5" s="1"/>
  <c r="N64" i="5"/>
  <c r="M64" i="5" s="1"/>
  <c r="N65" i="5"/>
  <c r="M65" i="5" s="1"/>
  <c r="N66" i="5"/>
  <c r="M66" i="5" s="1"/>
  <c r="N67" i="5"/>
  <c r="M67" i="5" s="1"/>
  <c r="N68" i="5"/>
  <c r="M68" i="5" s="1"/>
  <c r="N69" i="5"/>
  <c r="M69" i="5" s="1"/>
  <c r="N70" i="5"/>
  <c r="M70" i="5" s="1"/>
  <c r="N71" i="5"/>
  <c r="M71" i="5" s="1"/>
  <c r="N72" i="5"/>
  <c r="M72" i="5" s="1"/>
  <c r="N74" i="5"/>
  <c r="M74" i="5" s="1"/>
  <c r="N75" i="5"/>
  <c r="M75" i="5" s="1"/>
  <c r="N76" i="5"/>
  <c r="M76" i="5" s="1"/>
  <c r="N77" i="5"/>
  <c r="M77" i="5" s="1"/>
  <c r="N78" i="5"/>
  <c r="M78" i="5" s="1"/>
  <c r="N79" i="5"/>
  <c r="M79" i="5" s="1"/>
  <c r="N80" i="5"/>
  <c r="M80" i="5" s="1"/>
  <c r="N81" i="5"/>
  <c r="M81" i="5" s="1"/>
  <c r="N83" i="5"/>
  <c r="M83" i="5" s="1"/>
  <c r="N84" i="5"/>
  <c r="M84" i="5" s="1"/>
  <c r="N85" i="5"/>
  <c r="M85" i="5" s="1"/>
  <c r="N88" i="5"/>
  <c r="M88" i="5" s="1"/>
  <c r="N89" i="5"/>
  <c r="M89" i="5" s="1"/>
  <c r="N90" i="5"/>
  <c r="M90" i="5" s="1"/>
  <c r="N91" i="5"/>
  <c r="M91" i="5" s="1"/>
  <c r="L91" i="5" s="1"/>
  <c r="M18" i="5"/>
  <c r="M29" i="5"/>
  <c r="N17" i="5"/>
  <c r="M17" i="5" s="1"/>
  <c r="N18" i="5"/>
  <c r="N20" i="5"/>
  <c r="M20" i="5" s="1"/>
  <c r="N22" i="5"/>
  <c r="M22" i="5" s="1"/>
  <c r="N23" i="5"/>
  <c r="M23" i="5" s="1"/>
  <c r="N24" i="5"/>
  <c r="M24" i="5" s="1"/>
  <c r="N25" i="5"/>
  <c r="M25" i="5" s="1"/>
  <c r="N27" i="5"/>
  <c r="M27" i="5" s="1"/>
  <c r="N28" i="5"/>
  <c r="M28" i="5" s="1"/>
  <c r="N29" i="5"/>
  <c r="N30" i="5"/>
  <c r="M30" i="5" s="1"/>
  <c r="N32" i="5"/>
  <c r="M32" i="5" s="1"/>
  <c r="N33" i="5"/>
  <c r="M33" i="5" s="1"/>
  <c r="N34" i="5"/>
  <c r="M34" i="5" s="1"/>
  <c r="N35" i="5"/>
  <c r="M35" i="5" s="1"/>
  <c r="N37" i="5"/>
  <c r="M37" i="5" s="1"/>
  <c r="N38" i="5"/>
  <c r="M38" i="5" s="1"/>
  <c r="N39" i="5"/>
  <c r="N40" i="5"/>
  <c r="M40" i="5" s="1"/>
  <c r="N41" i="5"/>
  <c r="M41" i="5" s="1"/>
  <c r="M39" i="5"/>
  <c r="N43" i="5"/>
  <c r="M43" i="5" s="1"/>
  <c r="N44" i="5"/>
  <c r="M44" i="5" s="1"/>
  <c r="N45" i="5"/>
  <c r="M45" i="5" s="1"/>
  <c r="N46" i="5"/>
  <c r="M46" i="5" s="1"/>
  <c r="N49" i="5"/>
  <c r="M49" i="5" s="1"/>
  <c r="N50" i="5"/>
  <c r="M50" i="5" s="1"/>
  <c r="N51" i="5"/>
  <c r="M51" i="5" s="1"/>
  <c r="N52" i="5"/>
  <c r="M52" i="5" s="1"/>
  <c r="N53" i="5"/>
  <c r="M53" i="5" s="1"/>
  <c r="N54" i="5"/>
  <c r="M54" i="5" s="1"/>
  <c r="N48" i="5"/>
  <c r="M48" i="5" s="1"/>
</calcChain>
</file>

<file path=xl/sharedStrings.xml><?xml version="1.0" encoding="utf-8"?>
<sst xmlns="http://schemas.openxmlformats.org/spreadsheetml/2006/main" count="725" uniqueCount="230">
  <si>
    <t xml:space="preserve">Шубцова Софья </t>
  </si>
  <si>
    <t xml:space="preserve">Физрук GYM </t>
  </si>
  <si>
    <t>МС</t>
  </si>
  <si>
    <t>разряд</t>
  </si>
  <si>
    <t>приседания</t>
  </si>
  <si>
    <t>рез</t>
  </si>
  <si>
    <t>жим лёжа</t>
  </si>
  <si>
    <t>сумма после двух уп</t>
  </si>
  <si>
    <t>тяга становая</t>
  </si>
  <si>
    <t>сумма троеборья</t>
  </si>
  <si>
    <t xml:space="preserve">Ряднова Ольга </t>
  </si>
  <si>
    <t>КМС</t>
  </si>
  <si>
    <t xml:space="preserve">Лещинская Юлия </t>
  </si>
  <si>
    <t>Ювента</t>
  </si>
  <si>
    <t>Загурская Полина</t>
  </si>
  <si>
    <t>С-Порт</t>
  </si>
  <si>
    <t>Андреева Юлия</t>
  </si>
  <si>
    <t>Пинск</t>
  </si>
  <si>
    <t>II</t>
  </si>
  <si>
    <t>Кравцевич Александр</t>
  </si>
  <si>
    <t>Гродно</t>
  </si>
  <si>
    <t>Гисич Сергей</t>
  </si>
  <si>
    <t xml:space="preserve">Штыгель Антон </t>
  </si>
  <si>
    <t>б/р</t>
  </si>
  <si>
    <t>120</t>
  </si>
  <si>
    <t>Кравчук Руслан</t>
  </si>
  <si>
    <t>125</t>
  </si>
  <si>
    <t>Саноцкий Стас</t>
  </si>
  <si>
    <t>Макаров Павел</t>
  </si>
  <si>
    <t>Шклов</t>
  </si>
  <si>
    <t xml:space="preserve">КМС </t>
  </si>
  <si>
    <t>Тарасов Сергей</t>
  </si>
  <si>
    <t>Минск</t>
  </si>
  <si>
    <t xml:space="preserve">Юха Александр </t>
  </si>
  <si>
    <t>I</t>
  </si>
  <si>
    <t>Озолин Алексей</t>
  </si>
  <si>
    <t>Несвиж</t>
  </si>
  <si>
    <t>Дорошенко Андрей</t>
  </si>
  <si>
    <t>Павлоцкий Евгений</t>
  </si>
  <si>
    <t>Змитро Дмитрий</t>
  </si>
  <si>
    <t>Гомель</t>
  </si>
  <si>
    <t>Сырчин Алексей</t>
  </si>
  <si>
    <t>Медведь</t>
  </si>
  <si>
    <t>Улащик Андрей</t>
  </si>
  <si>
    <t>Халамов Олег</t>
  </si>
  <si>
    <t>Нетнев Вадим</t>
  </si>
  <si>
    <t>Лещинский Александр</t>
  </si>
  <si>
    <t>-</t>
  </si>
  <si>
    <t xml:space="preserve">Селезнёв Артём </t>
  </si>
  <si>
    <t>СК "ДНК"</t>
  </si>
  <si>
    <t>Орловский Евгений</t>
  </si>
  <si>
    <t>Лукша Эдгар</t>
  </si>
  <si>
    <t>Кодис Александр</t>
  </si>
  <si>
    <t xml:space="preserve">Молоток Александр </t>
  </si>
  <si>
    <t>Артёмов Игорь</t>
  </si>
  <si>
    <t>Химченко Марк</t>
  </si>
  <si>
    <t>Трошкин Георгий</t>
  </si>
  <si>
    <t>Тихонов Анатолий</t>
  </si>
  <si>
    <t>Диндилевич Максим</t>
  </si>
  <si>
    <t>Лысяков Сергей</t>
  </si>
  <si>
    <t>ДЮСШ-1</t>
  </si>
  <si>
    <t>Адреналин</t>
  </si>
  <si>
    <t>Савич Роман</t>
  </si>
  <si>
    <t>Гранит</t>
  </si>
  <si>
    <t>Орша</t>
  </si>
  <si>
    <t>Филатов Максим</t>
  </si>
  <si>
    <t>Губарь Наталья</t>
  </si>
  <si>
    <t>170</t>
  </si>
  <si>
    <t>260</t>
  </si>
  <si>
    <t>МСМК</t>
  </si>
  <si>
    <t>сумма двоеборья</t>
  </si>
  <si>
    <t>Николаева Виктория</t>
  </si>
  <si>
    <t>Могилёв</t>
  </si>
  <si>
    <t>Бачурная Татьяна</t>
  </si>
  <si>
    <t xml:space="preserve">Глущенко Юлия </t>
  </si>
  <si>
    <t>Зебра</t>
  </si>
  <si>
    <t xml:space="preserve">Андреева Юлия </t>
  </si>
  <si>
    <t>Морозова Инна</t>
  </si>
  <si>
    <t>Христенко Анастасия</t>
  </si>
  <si>
    <t>Волат</t>
  </si>
  <si>
    <t>Алексеев Александр</t>
  </si>
  <si>
    <t>Щёткин Алексей</t>
  </si>
  <si>
    <t>Мацур Виктор</t>
  </si>
  <si>
    <t>Сафонов Андрей</t>
  </si>
  <si>
    <t>Шкутько Сергей</t>
  </si>
  <si>
    <t>Клецк</t>
  </si>
  <si>
    <t>Мазаник Максим</t>
  </si>
  <si>
    <t>Батурин Андрей</t>
  </si>
  <si>
    <t>Кудянов Дмитрий</t>
  </si>
  <si>
    <t>Взвод ППК</t>
  </si>
  <si>
    <t>Пипкин Александр</t>
  </si>
  <si>
    <t>Носорог</t>
  </si>
  <si>
    <t>Бровко Михаил</t>
  </si>
  <si>
    <t>ГУ СЦФ</t>
  </si>
  <si>
    <t>Рыбаков Денис</t>
  </si>
  <si>
    <t>Становая тяга</t>
  </si>
  <si>
    <t>Арсений Анастасия</t>
  </si>
  <si>
    <t>Reflex</t>
  </si>
  <si>
    <t>Якуненко Юлия</t>
  </si>
  <si>
    <t>Ольховик Сальвия</t>
  </si>
  <si>
    <t>Батаргина Наталья</t>
  </si>
  <si>
    <t xml:space="preserve">Чекунова Виктория </t>
  </si>
  <si>
    <t>Глущенко Юлия</t>
  </si>
  <si>
    <t>Нартыч Роман</t>
  </si>
  <si>
    <t>III</t>
  </si>
  <si>
    <t>Хилимончик Руслан</t>
  </si>
  <si>
    <t>Вербицкий Михаил</t>
  </si>
  <si>
    <t>Смолевичи</t>
  </si>
  <si>
    <t>Полетаев Сергей</t>
  </si>
  <si>
    <t>Макаров Артур</t>
  </si>
  <si>
    <t>Жигалов Влад</t>
  </si>
  <si>
    <t>ВА РБ</t>
  </si>
  <si>
    <t>Попкович Андрей</t>
  </si>
  <si>
    <t>Салчиц Фёдор</t>
  </si>
  <si>
    <t>Анищенко Джамаль</t>
  </si>
  <si>
    <t>Ретинский Андрей</t>
  </si>
  <si>
    <t>Жим лёжа</t>
  </si>
  <si>
    <t>Михайлова Стасия</t>
  </si>
  <si>
    <t>Полоцк</t>
  </si>
  <si>
    <t>Меленец Анастасия</t>
  </si>
  <si>
    <t>СТК "Старт"</t>
  </si>
  <si>
    <t>Жук Виолетта</t>
  </si>
  <si>
    <t>Брянск</t>
  </si>
  <si>
    <t>Карпухина Александра</t>
  </si>
  <si>
    <t>Кибак Ольга</t>
  </si>
  <si>
    <t>Физкульт</t>
  </si>
  <si>
    <t>Витюк Наталья</t>
  </si>
  <si>
    <t>Орлова Инна</t>
  </si>
  <si>
    <t>Жлобин</t>
  </si>
  <si>
    <t>Дударенко Владислав</t>
  </si>
  <si>
    <t>Аденалин</t>
  </si>
  <si>
    <t xml:space="preserve">Дроздов Максим </t>
  </si>
  <si>
    <t>Харламов Вадим</t>
  </si>
  <si>
    <t>Жигаревич Кирилл</t>
  </si>
  <si>
    <t>Павлоцкий Артём</t>
  </si>
  <si>
    <t>Семенюк Александр</t>
  </si>
  <si>
    <t>Андреев Артур</t>
  </si>
  <si>
    <t>Кривопуск Владислав</t>
  </si>
  <si>
    <t>Крупица Игорь</t>
  </si>
  <si>
    <t>Янковский Алексей</t>
  </si>
  <si>
    <t>Федосеев Руслан</t>
  </si>
  <si>
    <t>Ханько Андрей</t>
  </si>
  <si>
    <t>Ботнарь Алексей</t>
  </si>
  <si>
    <t>Качуков Дмитрий</t>
  </si>
  <si>
    <t>Кузьмин Алексей</t>
  </si>
  <si>
    <t>Москва</t>
  </si>
  <si>
    <t>Сурвило Валерий</t>
  </si>
  <si>
    <t>Лида</t>
  </si>
  <si>
    <t>Страхалис Сергей</t>
  </si>
  <si>
    <t>Макей Александр</t>
  </si>
  <si>
    <t>Крупин Александр</t>
  </si>
  <si>
    <t>Курига Андрей</t>
  </si>
  <si>
    <t>Жабинка</t>
  </si>
  <si>
    <t>ОАО ГТФ "Нёман"</t>
  </si>
  <si>
    <t>Саганович Глеб</t>
  </si>
  <si>
    <t>Григенч Виталий</t>
  </si>
  <si>
    <t>Болотник Александр</t>
  </si>
  <si>
    <t>Дрозд Валентин</t>
  </si>
  <si>
    <t>ДДТ "Баранов"</t>
  </si>
  <si>
    <t>Щучко Анатолий</t>
  </si>
  <si>
    <t>Архипов Владислав</t>
  </si>
  <si>
    <t>Вильчик Александр</t>
  </si>
  <si>
    <t>Прокопенко Дмитрий</t>
  </si>
  <si>
    <t>Поляков Андрей</t>
  </si>
  <si>
    <t>Подшивалов Филипп</t>
  </si>
  <si>
    <t>Синявский Алексей</t>
  </si>
  <si>
    <t xml:space="preserve">Сакович Александр </t>
  </si>
  <si>
    <t>Астраух Игорь</t>
  </si>
  <si>
    <t>Лазовский Владимир</t>
  </si>
  <si>
    <t>Смольский Виктор</t>
  </si>
  <si>
    <t>Писчанов Дмитрий</t>
  </si>
  <si>
    <t>Липай Дмитрий</t>
  </si>
  <si>
    <t>Кривошлыков Захар</t>
  </si>
  <si>
    <t>Сомов Алексей</t>
  </si>
  <si>
    <t>Марченков Илья</t>
  </si>
  <si>
    <t>Копаткевичи</t>
  </si>
  <si>
    <t>Самусевич Максим</t>
  </si>
  <si>
    <t>Орехов Сергей</t>
  </si>
  <si>
    <t>Барановичи</t>
  </si>
  <si>
    <t>Нестеров Вадим</t>
  </si>
  <si>
    <t>Сорока Павел</t>
  </si>
  <si>
    <t>Самолётов Виталий</t>
  </si>
  <si>
    <t>Громыко Ярослав</t>
  </si>
  <si>
    <t>Рачковский Евгений</t>
  </si>
  <si>
    <t>Романовский Василий</t>
  </si>
  <si>
    <t>Витебск</t>
  </si>
  <si>
    <t>Миронович Дмитрий</t>
  </si>
  <si>
    <t>Завиленский Андрей</t>
  </si>
  <si>
    <t>Бауэр Николай</t>
  </si>
  <si>
    <t>рекорд РБ</t>
  </si>
  <si>
    <t>рекорд мира</t>
  </si>
  <si>
    <t>Рекорд мира и РБ</t>
  </si>
  <si>
    <t>мужчины до 82,5</t>
  </si>
  <si>
    <t>мужчины свыше 82,5кг</t>
  </si>
  <si>
    <t>2-ой кубок РБ WRPF Троеборье</t>
  </si>
  <si>
    <t>2-ой кубок РБ WRPF Силовое двоеборье</t>
  </si>
  <si>
    <t>2-ой кубок РБ WRPF Становая тяга</t>
  </si>
  <si>
    <t>2-ой кубок РБ WRPF Жим лёжа</t>
  </si>
  <si>
    <t>Поримон Виталий</t>
  </si>
  <si>
    <t>№</t>
  </si>
  <si>
    <t>ФИО</t>
  </si>
  <si>
    <t>Год рождения</t>
  </si>
  <si>
    <t>Собственный вес</t>
  </si>
  <si>
    <t>Очки</t>
  </si>
  <si>
    <t>Весовая категория 0</t>
  </si>
  <si>
    <t>Возрастная группа</t>
  </si>
  <si>
    <t>O</t>
  </si>
  <si>
    <t>J</t>
  </si>
  <si>
    <t>M1</t>
  </si>
  <si>
    <t>M2</t>
  </si>
  <si>
    <t>год рождения</t>
  </si>
  <si>
    <t>T</t>
  </si>
  <si>
    <t>весовая категория 82.5</t>
  </si>
  <si>
    <t>весовая категория 90</t>
  </si>
  <si>
    <t>весовая категория 100</t>
  </si>
  <si>
    <t>весовая категория 110</t>
  </si>
  <si>
    <t>весовая категория 110+</t>
  </si>
  <si>
    <t>M3</t>
  </si>
  <si>
    <t>Весовая категория 52</t>
  </si>
  <si>
    <t>Весовая категория 52+</t>
  </si>
  <si>
    <t>Весовая категория 90</t>
  </si>
  <si>
    <t>Весовая категория 90+</t>
  </si>
  <si>
    <t>возрастная группа</t>
  </si>
  <si>
    <t>собственный вес</t>
  </si>
  <si>
    <t>Весовая категория 82.5</t>
  </si>
  <si>
    <t>Весовая категория 82.5+</t>
  </si>
  <si>
    <t>Весовая категория 75</t>
  </si>
  <si>
    <t>Весовая категория 100</t>
  </si>
  <si>
    <t>Весовая категория 110</t>
  </si>
  <si>
    <t>Весовая категория 110+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</si>
</sst>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6100"/>
      <name val="Times New Roman"/>
      <family val="1"/>
      <charset val="204"/>
    </font>
    <font>
      <sz val="14"/>
      <color theme="0"/>
      <name val="times new roman"/>
      <family val="2"/>
      <charset val="204"/>
    </font>
    <font>
      <strike/>
      <sz val="14"/>
      <color rgb="FF9C000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80">
        <stop position="0">
          <color rgb="FFFFFF00"/>
        </stop>
        <stop position="1">
          <color rgb="FFFF0000"/>
        </stop>
      </gradient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8" borderId="0" applyNumberFormat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 shrinkToFit="1"/>
    </xf>
    <xf numFmtId="49" fontId="5" fillId="2" borderId="1" xfId="1" applyNumberFormat="1" applyFont="1" applyBorder="1" applyAlignment="1">
      <alignment horizontal="right" wrapText="1" shrinkToFit="1"/>
    </xf>
    <xf numFmtId="49" fontId="2" fillId="0" borderId="1" xfId="0" applyNumberFormat="1" applyFont="1" applyBorder="1" applyAlignment="1">
      <alignment horizontal="right" wrapText="1" shrinkToFit="1"/>
    </xf>
    <xf numFmtId="0" fontId="2" fillId="0" borderId="1" xfId="0" applyFont="1" applyBorder="1" applyAlignment="1">
      <alignment horizontal="right" wrapText="1" shrinkToFit="1"/>
    </xf>
    <xf numFmtId="0" fontId="2" fillId="0" borderId="2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left"/>
    </xf>
    <xf numFmtId="0" fontId="5" fillId="2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2" borderId="1" xfId="1" applyBorder="1" applyAlignment="1">
      <alignment horizontal="right"/>
    </xf>
    <xf numFmtId="0" fontId="5" fillId="2" borderId="1" xfId="1" applyNumberFormat="1" applyBorder="1" applyAlignment="1">
      <alignment horizontal="right"/>
    </xf>
    <xf numFmtId="0" fontId="7" fillId="3" borderId="1" xfId="2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/>
    <xf numFmtId="49" fontId="7" fillId="3" borderId="1" xfId="2" applyNumberFormat="1" applyFont="1" applyBorder="1" applyAlignment="1">
      <alignment horizontal="right" wrapText="1" shrinkToFit="1"/>
    </xf>
    <xf numFmtId="0" fontId="7" fillId="3" borderId="1" xfId="2" applyFont="1" applyBorder="1" applyAlignment="1">
      <alignment horizontal="right"/>
    </xf>
    <xf numFmtId="0" fontId="2" fillId="4" borderId="0" xfId="0" applyFont="1" applyFill="1"/>
    <xf numFmtId="0" fontId="7" fillId="3" borderId="1" xfId="2" applyBorder="1"/>
    <xf numFmtId="0" fontId="5" fillId="2" borderId="1" xfId="1" applyBorder="1"/>
    <xf numFmtId="0" fontId="7" fillId="3" borderId="1" xfId="2" applyBorder="1" applyAlignment="1">
      <alignment horizontal="center"/>
    </xf>
    <xf numFmtId="0" fontId="5" fillId="2" borderId="1" xfId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4" fillId="5" borderId="1" xfId="1" applyFont="1" applyFill="1" applyBorder="1"/>
    <xf numFmtId="0" fontId="2" fillId="0" borderId="1" xfId="0" applyFont="1" applyBorder="1" applyAlignment="1">
      <alignment horizontal="center" wrapText="1" shrinkToFit="1"/>
    </xf>
    <xf numFmtId="0" fontId="2" fillId="4" borderId="0" xfId="0" applyFont="1" applyFill="1" applyAlignment="1"/>
    <xf numFmtId="0" fontId="9" fillId="0" borderId="1" xfId="0" applyFont="1" applyBorder="1"/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10" fillId="5" borderId="0" xfId="0" applyFont="1" applyFill="1"/>
    <xf numFmtId="0" fontId="2" fillId="0" borderId="0" xfId="0" applyFont="1" applyAlignment="1"/>
    <xf numFmtId="0" fontId="2" fillId="0" borderId="1" xfId="0" applyFont="1" applyBorder="1" applyAlignment="1"/>
    <xf numFmtId="0" fontId="2" fillId="5" borderId="1" xfId="0" applyFont="1" applyFill="1" applyBorder="1" applyAlignment="1"/>
    <xf numFmtId="0" fontId="7" fillId="3" borderId="1" xfId="2" applyBorder="1" applyAlignment="1"/>
    <xf numFmtId="0" fontId="5" fillId="2" borderId="1" xfId="1" applyBorder="1" applyAlignment="1"/>
    <xf numFmtId="0" fontId="4" fillId="5" borderId="1" xfId="0" applyFont="1" applyFill="1" applyBorder="1" applyAlignment="1"/>
    <xf numFmtId="0" fontId="2" fillId="0" borderId="0" xfId="0" applyFont="1" applyBorder="1" applyAlignment="1">
      <alignment horizontal="right"/>
    </xf>
    <xf numFmtId="49" fontId="2" fillId="7" borderId="1" xfId="0" applyNumberFormat="1" applyFont="1" applyFill="1" applyBorder="1" applyAlignment="1">
      <alignment horizontal="right" wrapText="1" shrinkToFit="1"/>
    </xf>
    <xf numFmtId="0" fontId="2" fillId="0" borderId="0" xfId="0" applyFont="1" applyBorder="1"/>
    <xf numFmtId="0" fontId="2" fillId="0" borderId="1" xfId="0" applyFont="1" applyBorder="1" applyAlignment="1">
      <alignment horizontal="center" wrapText="1" shrinkToFit="1"/>
    </xf>
    <xf numFmtId="0" fontId="2" fillId="7" borderId="1" xfId="0" applyFont="1" applyFill="1" applyBorder="1"/>
    <xf numFmtId="0" fontId="4" fillId="7" borderId="1" xfId="1" applyFont="1" applyFill="1" applyBorder="1"/>
    <xf numFmtId="0" fontId="4" fillId="7" borderId="1" xfId="0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2" fillId="0" borderId="2" xfId="0" applyFont="1" applyBorder="1"/>
    <xf numFmtId="0" fontId="4" fillId="5" borderId="2" xfId="0" applyFont="1" applyFill="1" applyBorder="1"/>
    <xf numFmtId="0" fontId="8" fillId="0" borderId="0" xfId="0" applyFont="1" applyBorder="1"/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/>
    <xf numFmtId="0" fontId="5" fillId="2" borderId="1" xfId="1" applyFont="1" applyBorder="1"/>
    <xf numFmtId="0" fontId="7" fillId="3" borderId="1" xfId="2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7" fillId="3" borderId="7" xfId="2" applyBorder="1"/>
    <xf numFmtId="0" fontId="5" fillId="2" borderId="7" xfId="1" applyBorder="1"/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 shrinkToFit="1"/>
    </xf>
    <xf numFmtId="0" fontId="5" fillId="9" borderId="1" xfId="1" applyFill="1" applyBorder="1" applyAlignment="1">
      <alignment horizontal="right"/>
    </xf>
    <xf numFmtId="0" fontId="4" fillId="9" borderId="1" xfId="1" applyFont="1" applyFill="1" applyBorder="1"/>
    <xf numFmtId="0" fontId="11" fillId="0" borderId="0" xfId="0" applyFont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5" fillId="2" borderId="8" xfId="1" applyBorder="1"/>
    <xf numFmtId="0" fontId="2" fillId="0" borderId="8" xfId="0" applyFont="1" applyBorder="1" applyAlignment="1">
      <alignment horizontal="right"/>
    </xf>
    <xf numFmtId="0" fontId="12" fillId="8" borderId="1" xfId="3" applyFont="1" applyBorder="1"/>
    <xf numFmtId="0" fontId="12" fillId="8" borderId="1" xfId="3" applyFont="1" applyBorder="1" applyAlignment="1">
      <alignment horizontal="right"/>
    </xf>
    <xf numFmtId="49" fontId="12" fillId="8" borderId="1" xfId="3" applyNumberFormat="1" applyFont="1" applyBorder="1" applyAlignment="1">
      <alignment horizontal="right" wrapText="1" shrinkToFit="1"/>
    </xf>
    <xf numFmtId="0" fontId="4" fillId="7" borderId="0" xfId="0" applyFont="1" applyFill="1" applyAlignment="1"/>
    <xf numFmtId="0" fontId="2" fillId="0" borderId="1" xfId="0" applyFont="1" applyBorder="1" applyAlignment="1">
      <alignment horizontal="right" shrinkToFit="1"/>
    </xf>
    <xf numFmtId="0" fontId="8" fillId="0" borderId="0" xfId="0" applyNumberFormat="1" applyFont="1"/>
    <xf numFmtId="49" fontId="2" fillId="0" borderId="0" xfId="0" applyNumberFormat="1" applyFont="1"/>
    <xf numFmtId="0" fontId="2" fillId="4" borderId="3" xfId="0" applyFont="1" applyFill="1" applyBorder="1" applyAlignment="1">
      <alignment horizontal="left"/>
    </xf>
    <xf numFmtId="0" fontId="11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wrapText="1" shrinkToFit="1"/>
    </xf>
    <xf numFmtId="0" fontId="2" fillId="4" borderId="6" xfId="0" applyFont="1" applyFill="1" applyBorder="1" applyAlignment="1">
      <alignment horizontal="left"/>
    </xf>
    <xf numFmtId="0" fontId="2" fillId="9" borderId="0" xfId="0" applyFont="1" applyFill="1" applyBorder="1" applyAlignment="1">
      <alignment horizontal="center"/>
    </xf>
    <xf numFmtId="0" fontId="12" fillId="8" borderId="0" xfId="3" applyFont="1" applyAlignment="1">
      <alignment horizontal="center"/>
    </xf>
    <xf numFmtId="0" fontId="2" fillId="4" borderId="0" xfId="0" applyFont="1" applyFill="1" applyAlignment="1">
      <alignment horizontal="left"/>
    </xf>
    <xf numFmtId="0" fontId="11" fillId="0" borderId="5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2" fillId="4" borderId="2" xfId="0" applyFont="1" applyFill="1" applyBorder="1" applyAlignment="1">
      <alignment horizontal="left" wrapText="1" shrinkToFit="1"/>
    </xf>
    <xf numFmtId="0" fontId="2" fillId="4" borderId="3" xfId="0" applyFont="1" applyFill="1" applyBorder="1" applyAlignment="1">
      <alignment horizontal="left" wrapText="1" shrinkToFit="1"/>
    </xf>
    <xf numFmtId="0" fontId="2" fillId="4" borderId="4" xfId="0" applyFont="1" applyFill="1" applyBorder="1" applyAlignment="1">
      <alignment horizontal="left" wrapText="1" shrinkToFit="1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right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6" borderId="9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9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left"/>
    </xf>
  </cellXfs>
  <cellStyles count="4">
    <cellStyle name="60% — акцент5" xfId="3" builtinId="48" customBuiltin="1"/>
    <cellStyle name="Обычный" xfId="0" builtinId="0"/>
    <cellStyle name="Плохой" xfId="2" builtinId="27" customBuiltin="1"/>
    <cellStyle name="Хороший" xfId="1" builtinId="26" customBuiltin="1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50"/>
  <sheetViews>
    <sheetView zoomScaleNormal="100" zoomScaleSheetLayoutView="70" workbookViewId="0">
      <selection activeCell="A43" sqref="A43:V43"/>
    </sheetView>
  </sheetViews>
  <sheetFormatPr baseColWidth="10" defaultColWidth="9.1640625" defaultRowHeight="18" x14ac:dyDescent="0.2"/>
  <cols>
    <col min="1" max="1" width="2.5" style="4" customWidth="1"/>
    <col min="2" max="2" width="26.1640625" style="4" customWidth="1"/>
    <col min="3" max="5" width="6.5" style="2" customWidth="1"/>
    <col min="6" max="6" width="16.83203125" style="4" customWidth="1"/>
    <col min="7" max="7" width="5.1640625" style="1" customWidth="1"/>
    <col min="8" max="8" width="7.6640625" style="1" customWidth="1"/>
    <col min="9" max="9" width="8.33203125" style="1" customWidth="1"/>
    <col min="10" max="10" width="7.1640625" style="1" customWidth="1"/>
    <col min="11" max="11" width="6.83203125" style="1" customWidth="1"/>
    <col min="12" max="12" width="7.5" style="1" customWidth="1"/>
    <col min="13" max="13" width="7.1640625" style="1" customWidth="1"/>
    <col min="14" max="14" width="6.5" style="1" customWidth="1"/>
    <col min="15" max="15" width="7.83203125" style="1" customWidth="1"/>
    <col min="16" max="16" width="7.5" style="1" customWidth="1"/>
    <col min="17" max="20" width="7.6640625" style="1" customWidth="1"/>
    <col min="21" max="21" width="7.33203125" style="2" customWidth="1"/>
    <col min="22" max="22" width="9" style="1" customWidth="1"/>
    <col min="23" max="23" width="10.1640625" style="1" bestFit="1" customWidth="1"/>
    <col min="24" max="16384" width="9.1640625" style="1"/>
  </cols>
  <sheetData>
    <row r="1" spans="1:24" x14ac:dyDescent="0.2">
      <c r="A1" s="1"/>
      <c r="B1" s="81" t="s">
        <v>190</v>
      </c>
      <c r="C1" s="93" t="s">
        <v>189</v>
      </c>
      <c r="D1" s="93"/>
      <c r="E1" s="93"/>
      <c r="F1" s="94" t="s">
        <v>191</v>
      </c>
      <c r="G1" s="94"/>
    </row>
    <row r="2" spans="1:24" ht="33" customHeight="1" x14ac:dyDescent="0.2">
      <c r="A2" s="86" t="s">
        <v>194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4" ht="18.75" customHeight="1" x14ac:dyDescent="0.2">
      <c r="A3" s="88" t="s">
        <v>199</v>
      </c>
      <c r="B3" s="89" t="s">
        <v>200</v>
      </c>
      <c r="C3" s="90" t="s">
        <v>210</v>
      </c>
      <c r="D3" s="107" t="s">
        <v>205</v>
      </c>
      <c r="E3" s="90" t="s">
        <v>202</v>
      </c>
      <c r="F3" s="89"/>
      <c r="G3" s="87" t="s">
        <v>4</v>
      </c>
      <c r="H3" s="87"/>
      <c r="I3" s="87"/>
      <c r="J3" s="87"/>
      <c r="K3" s="87" t="s">
        <v>6</v>
      </c>
      <c r="L3" s="87"/>
      <c r="M3" s="87"/>
      <c r="N3" s="87"/>
      <c r="O3" s="91" t="s">
        <v>7</v>
      </c>
      <c r="P3" s="87" t="s">
        <v>8</v>
      </c>
      <c r="Q3" s="87"/>
      <c r="R3" s="87"/>
      <c r="S3" s="87"/>
      <c r="T3" s="91" t="s">
        <v>9</v>
      </c>
      <c r="U3" s="90" t="s">
        <v>3</v>
      </c>
      <c r="V3" s="87" t="s">
        <v>203</v>
      </c>
    </row>
    <row r="4" spans="1:24" ht="18.75" customHeight="1" x14ac:dyDescent="0.2">
      <c r="A4" s="88"/>
      <c r="B4" s="89"/>
      <c r="C4" s="90"/>
      <c r="D4" s="108"/>
      <c r="E4" s="90"/>
      <c r="F4" s="89"/>
      <c r="G4" s="17">
        <v>1</v>
      </c>
      <c r="H4" s="17">
        <v>2</v>
      </c>
      <c r="I4" s="17">
        <v>3</v>
      </c>
      <c r="J4" s="17" t="s">
        <v>5</v>
      </c>
      <c r="K4" s="17">
        <v>1</v>
      </c>
      <c r="L4" s="17">
        <v>2</v>
      </c>
      <c r="M4" s="17">
        <v>3</v>
      </c>
      <c r="N4" s="17" t="s">
        <v>5</v>
      </c>
      <c r="O4" s="91"/>
      <c r="P4" s="18">
        <v>1</v>
      </c>
      <c r="Q4" s="17">
        <v>2</v>
      </c>
      <c r="R4" s="17">
        <v>3</v>
      </c>
      <c r="S4" s="17" t="s">
        <v>5</v>
      </c>
      <c r="T4" s="91"/>
      <c r="U4" s="90"/>
      <c r="V4" s="87"/>
    </row>
    <row r="5" spans="1:24" s="21" customFormat="1" ht="19.5" customHeight="1" x14ac:dyDescent="0.2">
      <c r="A5" s="95" t="s">
        <v>204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4" ht="21" customHeight="1" x14ac:dyDescent="0.2">
      <c r="A6" s="9">
        <v>1</v>
      </c>
      <c r="B6" s="5" t="s">
        <v>0</v>
      </c>
      <c r="C6" s="26">
        <v>1965</v>
      </c>
      <c r="D6" s="26" t="s">
        <v>206</v>
      </c>
      <c r="E6" s="54">
        <v>58.7</v>
      </c>
      <c r="F6" s="5" t="s">
        <v>1</v>
      </c>
      <c r="G6" s="6" t="s">
        <v>24</v>
      </c>
      <c r="H6" s="19" t="s">
        <v>26</v>
      </c>
      <c r="I6" s="6">
        <v>125</v>
      </c>
      <c r="J6" s="68">
        <v>125</v>
      </c>
      <c r="K6" s="6">
        <v>80</v>
      </c>
      <c r="L6" s="19">
        <v>85</v>
      </c>
      <c r="M6" s="19">
        <v>85</v>
      </c>
      <c r="N6" s="7">
        <v>80</v>
      </c>
      <c r="O6" s="7">
        <v>205</v>
      </c>
      <c r="P6" s="6">
        <v>130</v>
      </c>
      <c r="Q6" s="6">
        <v>140</v>
      </c>
      <c r="R6" s="19">
        <v>145</v>
      </c>
      <c r="S6" s="80">
        <v>140</v>
      </c>
      <c r="T6" s="80">
        <v>345</v>
      </c>
      <c r="U6" s="17" t="s">
        <v>2</v>
      </c>
      <c r="V6" s="8">
        <v>391.23</v>
      </c>
      <c r="W6" s="84">
        <f t="shared" ref="W6:W10" si="0">X6*T6</f>
        <v>391.24189087374634</v>
      </c>
      <c r="X6" s="1">
        <f>500/((594.31747775582)+(-27.23842536447*E6)+(0.82112226871*E6^2)+(-0.009307339132*E6^3)+(0.00004731582*E6^4)+(-0.00000009054*E6^5))</f>
        <v>1.134034466300714</v>
      </c>
    </row>
    <row r="7" spans="1:24" ht="20.25" customHeight="1" x14ac:dyDescent="0.2">
      <c r="A7" s="10">
        <v>2</v>
      </c>
      <c r="B7" s="10" t="s">
        <v>10</v>
      </c>
      <c r="C7" s="16">
        <v>1986</v>
      </c>
      <c r="D7" s="26" t="s">
        <v>206</v>
      </c>
      <c r="E7" s="16">
        <v>59.9</v>
      </c>
      <c r="F7" s="5" t="s">
        <v>1</v>
      </c>
      <c r="G7" s="11">
        <v>125</v>
      </c>
      <c r="H7" s="11">
        <v>135</v>
      </c>
      <c r="I7" s="11">
        <v>140</v>
      </c>
      <c r="J7" s="66">
        <v>140</v>
      </c>
      <c r="K7" s="11">
        <v>55</v>
      </c>
      <c r="L7" s="11">
        <v>60</v>
      </c>
      <c r="M7" s="20">
        <v>65</v>
      </c>
      <c r="N7" s="12">
        <v>60</v>
      </c>
      <c r="O7" s="12">
        <v>200</v>
      </c>
      <c r="P7" s="11">
        <v>110</v>
      </c>
      <c r="Q7" s="20">
        <v>117.5</v>
      </c>
      <c r="R7" s="11">
        <v>117.5</v>
      </c>
      <c r="S7" s="12">
        <v>117.5</v>
      </c>
      <c r="T7" s="12">
        <v>317.5</v>
      </c>
      <c r="U7" s="16" t="s">
        <v>11</v>
      </c>
      <c r="V7" s="12">
        <v>354.43</v>
      </c>
      <c r="W7" s="84">
        <f t="shared" si="0"/>
        <v>354.43445828109208</v>
      </c>
      <c r="X7" s="1">
        <f t="shared" ref="X7:X10" si="1">500/((594.31747775582)+(-27.23842536447*E7)+(0.82112226871*E7^2)+(-0.009307339132*E7^3)+(0.00004731582*E7^4)+(-0.00000009054*E7^5))</f>
        <v>1.1163290024601324</v>
      </c>
    </row>
    <row r="8" spans="1:24" x14ac:dyDescent="0.2">
      <c r="A8" s="10">
        <v>3</v>
      </c>
      <c r="B8" s="10" t="s">
        <v>12</v>
      </c>
      <c r="C8" s="16">
        <v>1992</v>
      </c>
      <c r="D8" s="26" t="s">
        <v>206</v>
      </c>
      <c r="E8" s="16">
        <v>63.9</v>
      </c>
      <c r="F8" s="10" t="s">
        <v>13</v>
      </c>
      <c r="G8" s="13">
        <v>110</v>
      </c>
      <c r="H8" s="14">
        <v>117.5</v>
      </c>
      <c r="I8" s="13">
        <v>125</v>
      </c>
      <c r="J8" s="12">
        <v>125</v>
      </c>
      <c r="K8" s="13">
        <v>55</v>
      </c>
      <c r="L8" s="13">
        <v>60</v>
      </c>
      <c r="M8" s="20">
        <v>65</v>
      </c>
      <c r="N8" s="12">
        <v>60</v>
      </c>
      <c r="O8" s="12">
        <v>185</v>
      </c>
      <c r="P8" s="13">
        <v>115</v>
      </c>
      <c r="Q8" s="20">
        <v>120</v>
      </c>
      <c r="R8" s="20">
        <v>122.5</v>
      </c>
      <c r="S8" s="12">
        <v>115</v>
      </c>
      <c r="T8" s="12">
        <v>300</v>
      </c>
      <c r="U8" s="16" t="s">
        <v>34</v>
      </c>
      <c r="V8" s="12">
        <v>318.75</v>
      </c>
      <c r="W8" s="84">
        <f t="shared" si="0"/>
        <v>318.761593871907</v>
      </c>
      <c r="X8" s="1">
        <f t="shared" si="1"/>
        <v>1.06253864623969</v>
      </c>
    </row>
    <row r="9" spans="1:24" x14ac:dyDescent="0.2">
      <c r="A9" s="10">
        <v>4</v>
      </c>
      <c r="B9" s="10" t="s">
        <v>14</v>
      </c>
      <c r="C9" s="16">
        <v>1986</v>
      </c>
      <c r="D9" s="26" t="s">
        <v>206</v>
      </c>
      <c r="E9" s="16">
        <v>54.7</v>
      </c>
      <c r="F9" s="10" t="s">
        <v>15</v>
      </c>
      <c r="G9" s="13">
        <v>90</v>
      </c>
      <c r="H9" s="13">
        <v>97.5</v>
      </c>
      <c r="I9" s="20">
        <v>107.5</v>
      </c>
      <c r="J9" s="12">
        <v>97.5</v>
      </c>
      <c r="K9" s="13">
        <v>37.5</v>
      </c>
      <c r="L9" s="13">
        <v>40</v>
      </c>
      <c r="M9" s="20">
        <v>45</v>
      </c>
      <c r="N9" s="12">
        <v>40</v>
      </c>
      <c r="O9" s="12">
        <v>137.5</v>
      </c>
      <c r="P9" s="13">
        <v>90</v>
      </c>
      <c r="Q9" s="13">
        <v>100</v>
      </c>
      <c r="R9" s="13">
        <v>107.5</v>
      </c>
      <c r="S9" s="12">
        <v>107.5</v>
      </c>
      <c r="T9" s="12">
        <v>245</v>
      </c>
      <c r="U9" s="16" t="s">
        <v>34</v>
      </c>
      <c r="V9" s="12">
        <v>293.63</v>
      </c>
      <c r="W9" s="84">
        <f t="shared" si="0"/>
        <v>293.62297409480584</v>
      </c>
      <c r="X9" s="1">
        <f t="shared" si="1"/>
        <v>1.1984611187543095</v>
      </c>
    </row>
    <row r="10" spans="1:24" x14ac:dyDescent="0.2">
      <c r="A10" s="10">
        <v>5</v>
      </c>
      <c r="B10" s="10" t="s">
        <v>16</v>
      </c>
      <c r="C10" s="16">
        <v>1990</v>
      </c>
      <c r="D10" s="26" t="s">
        <v>206</v>
      </c>
      <c r="E10" s="16">
        <v>64.2</v>
      </c>
      <c r="F10" s="10" t="s">
        <v>17</v>
      </c>
      <c r="G10" s="13">
        <v>80</v>
      </c>
      <c r="H10" s="20">
        <v>90</v>
      </c>
      <c r="I10" s="13">
        <v>95</v>
      </c>
      <c r="J10" s="12">
        <v>95</v>
      </c>
      <c r="K10" s="13">
        <v>37.5</v>
      </c>
      <c r="L10" s="13">
        <v>42.5</v>
      </c>
      <c r="M10" s="20">
        <v>47.5</v>
      </c>
      <c r="N10" s="12">
        <v>42.5</v>
      </c>
      <c r="O10" s="12">
        <v>137.5</v>
      </c>
      <c r="P10" s="13">
        <v>85</v>
      </c>
      <c r="Q10" s="13">
        <v>95</v>
      </c>
      <c r="R10" s="13">
        <v>105</v>
      </c>
      <c r="S10" s="12">
        <v>105</v>
      </c>
      <c r="T10" s="12">
        <v>242.5</v>
      </c>
      <c r="U10" s="16" t="s">
        <v>104</v>
      </c>
      <c r="V10" s="12">
        <v>256.76</v>
      </c>
      <c r="W10" s="84">
        <f t="shared" si="0"/>
        <v>256.76338690382011</v>
      </c>
      <c r="X10" s="1">
        <f t="shared" si="1"/>
        <v>1.0588180903250313</v>
      </c>
    </row>
    <row r="11" spans="1:24" s="33" customFormat="1" x14ac:dyDescent="0.2">
      <c r="A11" s="85" t="s">
        <v>204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1:24" x14ac:dyDescent="0.2">
      <c r="A12" s="10">
        <v>1</v>
      </c>
      <c r="B12" s="10" t="s">
        <v>19</v>
      </c>
      <c r="C12" s="16">
        <v>1999</v>
      </c>
      <c r="D12" s="26" t="s">
        <v>211</v>
      </c>
      <c r="E12" s="16">
        <v>95</v>
      </c>
      <c r="F12" s="10" t="s">
        <v>20</v>
      </c>
      <c r="G12" s="13">
        <v>240</v>
      </c>
      <c r="H12" s="13">
        <v>250</v>
      </c>
      <c r="I12" s="13">
        <v>260</v>
      </c>
      <c r="J12" s="69">
        <v>270</v>
      </c>
      <c r="K12" s="13">
        <v>170</v>
      </c>
      <c r="L12" s="13">
        <v>180</v>
      </c>
      <c r="M12" s="13">
        <v>185</v>
      </c>
      <c r="N12" s="79">
        <v>185</v>
      </c>
      <c r="O12" s="12">
        <v>455</v>
      </c>
      <c r="P12" s="20">
        <v>175</v>
      </c>
      <c r="Q12" s="20">
        <v>285</v>
      </c>
      <c r="R12" s="13">
        <v>285</v>
      </c>
      <c r="S12" s="79">
        <v>300</v>
      </c>
      <c r="T12" s="66">
        <v>755</v>
      </c>
      <c r="U12" s="16" t="s">
        <v>2</v>
      </c>
      <c r="V12" s="12">
        <v>469.61</v>
      </c>
      <c r="W12" s="33">
        <f>X12*T12</f>
        <v>469.63125970328298</v>
      </c>
      <c r="X12" s="83">
        <f>500/((-216.0475144)+(16.2606339*E12)+(-0.002388645*E12^2)+(-0.00113732*E12^3)+(0.00000701863*E12^4)+(-0.00000001291*E12^5))</f>
        <v>0.62202815854739468</v>
      </c>
    </row>
    <row r="13" spans="1:24" x14ac:dyDescent="0.2">
      <c r="A13" s="10">
        <v>2</v>
      </c>
      <c r="B13" s="10" t="s">
        <v>21</v>
      </c>
      <c r="C13" s="16">
        <v>1998</v>
      </c>
      <c r="D13" s="26" t="s">
        <v>211</v>
      </c>
      <c r="E13" s="16">
        <v>89.2</v>
      </c>
      <c r="F13" s="10" t="s">
        <v>20</v>
      </c>
      <c r="G13" s="20">
        <v>220</v>
      </c>
      <c r="H13" s="20">
        <v>220</v>
      </c>
      <c r="I13" s="13">
        <v>220</v>
      </c>
      <c r="J13" s="66">
        <v>220</v>
      </c>
      <c r="K13" s="13">
        <v>175</v>
      </c>
      <c r="L13" s="13">
        <v>180</v>
      </c>
      <c r="M13" s="15">
        <v>185</v>
      </c>
      <c r="N13" s="12">
        <v>180</v>
      </c>
      <c r="O13" s="12">
        <v>400</v>
      </c>
      <c r="P13" s="13">
        <v>240</v>
      </c>
      <c r="Q13" s="13">
        <v>250</v>
      </c>
      <c r="R13" s="13">
        <v>252.5</v>
      </c>
      <c r="S13" s="66">
        <v>252.5</v>
      </c>
      <c r="T13" s="66">
        <v>652.5</v>
      </c>
      <c r="U13" s="16" t="s">
        <v>11</v>
      </c>
      <c r="V13" s="12">
        <v>418.45</v>
      </c>
      <c r="W13" s="33">
        <f t="shared" ref="W13:W47" si="2">X13*T13</f>
        <v>418.46498237040271</v>
      </c>
      <c r="X13" s="83">
        <f t="shared" ref="X13:X47" si="3">500/((-216.0475144)+(16.2606339*E13)+(-0.002388645*E13^2)+(-0.00113732*E13^3)+(0.00000701863*E13^4)+(-0.00000001291*E13^5))</f>
        <v>0.64132564347954435</v>
      </c>
    </row>
    <row r="14" spans="1:24" x14ac:dyDescent="0.2">
      <c r="A14" s="10">
        <v>3</v>
      </c>
      <c r="B14" s="10" t="s">
        <v>22</v>
      </c>
      <c r="C14" s="16">
        <v>2002</v>
      </c>
      <c r="D14" s="26" t="s">
        <v>211</v>
      </c>
      <c r="E14" s="16">
        <v>66.3</v>
      </c>
      <c r="F14" s="10" t="s">
        <v>20</v>
      </c>
      <c r="G14" s="11">
        <v>115</v>
      </c>
      <c r="H14" s="13">
        <v>125</v>
      </c>
      <c r="I14" s="20">
        <v>130</v>
      </c>
      <c r="J14" s="12">
        <v>125</v>
      </c>
      <c r="K14" s="20">
        <v>55</v>
      </c>
      <c r="L14" s="13">
        <v>55</v>
      </c>
      <c r="M14" s="13">
        <v>60</v>
      </c>
      <c r="N14" s="12">
        <v>60</v>
      </c>
      <c r="O14" s="12">
        <v>185</v>
      </c>
      <c r="P14" s="13">
        <v>110</v>
      </c>
      <c r="Q14" s="13">
        <v>117.5</v>
      </c>
      <c r="R14" s="13">
        <v>122.5</v>
      </c>
      <c r="S14" s="12">
        <v>122.5</v>
      </c>
      <c r="T14" s="12">
        <v>307.5</v>
      </c>
      <c r="U14" s="16" t="s">
        <v>23</v>
      </c>
      <c r="V14" s="12">
        <v>240.56</v>
      </c>
      <c r="W14" s="33">
        <f t="shared" si="2"/>
        <v>240.55199306395244</v>
      </c>
      <c r="X14" s="83">
        <f t="shared" si="3"/>
        <v>0.78228290427301606</v>
      </c>
    </row>
    <row r="15" spans="1:24" s="33" customFormat="1" x14ac:dyDescent="0.2">
      <c r="A15" s="85" t="s">
        <v>204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X15" s="83"/>
    </row>
    <row r="16" spans="1:24" x14ac:dyDescent="0.2">
      <c r="A16" s="10">
        <v>1</v>
      </c>
      <c r="B16" s="10" t="s">
        <v>25</v>
      </c>
      <c r="C16" s="16">
        <v>1972</v>
      </c>
      <c r="D16" s="26" t="s">
        <v>208</v>
      </c>
      <c r="E16" s="16">
        <v>121</v>
      </c>
      <c r="F16" s="10" t="s">
        <v>17</v>
      </c>
      <c r="G16" s="13">
        <v>240</v>
      </c>
      <c r="H16" s="13">
        <v>260</v>
      </c>
      <c r="I16" s="13">
        <v>270</v>
      </c>
      <c r="J16" s="66">
        <v>270</v>
      </c>
      <c r="K16" s="13">
        <v>170</v>
      </c>
      <c r="L16" s="15">
        <v>185</v>
      </c>
      <c r="M16" s="13">
        <v>185</v>
      </c>
      <c r="N16" s="66">
        <v>185</v>
      </c>
      <c r="O16" s="12">
        <v>455</v>
      </c>
      <c r="P16" s="13">
        <v>260</v>
      </c>
      <c r="Q16" s="13">
        <v>280</v>
      </c>
      <c r="R16" s="15">
        <v>290</v>
      </c>
      <c r="S16" s="66">
        <v>280</v>
      </c>
      <c r="T16" s="12">
        <v>735</v>
      </c>
      <c r="U16" s="16" t="s">
        <v>11</v>
      </c>
      <c r="V16" s="12">
        <v>421.74</v>
      </c>
      <c r="W16" s="33">
        <f t="shared" si="2"/>
        <v>421.76475972951124</v>
      </c>
      <c r="X16" s="83">
        <f t="shared" si="3"/>
        <v>0.57382960507416492</v>
      </c>
    </row>
    <row r="17" spans="1:24" s="33" customFormat="1" x14ac:dyDescent="0.2">
      <c r="A17" s="85" t="s">
        <v>204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X17" s="83"/>
    </row>
    <row r="18" spans="1:24" x14ac:dyDescent="0.2">
      <c r="A18" s="10">
        <v>1</v>
      </c>
      <c r="B18" s="10" t="s">
        <v>27</v>
      </c>
      <c r="C18" s="16">
        <v>1996</v>
      </c>
      <c r="D18" s="26" t="s">
        <v>207</v>
      </c>
      <c r="E18" s="16">
        <v>66</v>
      </c>
      <c r="F18" s="10" t="s">
        <v>15</v>
      </c>
      <c r="G18" s="15">
        <v>225</v>
      </c>
      <c r="H18" s="15">
        <v>225</v>
      </c>
      <c r="I18" s="13">
        <v>225</v>
      </c>
      <c r="J18" s="12">
        <v>225</v>
      </c>
      <c r="K18" s="13">
        <v>105</v>
      </c>
      <c r="L18" s="13">
        <v>110</v>
      </c>
      <c r="M18" s="15">
        <v>112.5</v>
      </c>
      <c r="N18" s="12">
        <v>110</v>
      </c>
      <c r="O18" s="12">
        <v>335</v>
      </c>
      <c r="P18" s="13">
        <v>220</v>
      </c>
      <c r="Q18" s="13">
        <v>230</v>
      </c>
      <c r="R18" s="13">
        <v>255</v>
      </c>
      <c r="S18" s="66">
        <v>255</v>
      </c>
      <c r="T18" s="12">
        <v>590</v>
      </c>
      <c r="U18" s="16" t="s">
        <v>11</v>
      </c>
      <c r="V18" s="12">
        <v>463.27</v>
      </c>
      <c r="W18" s="33">
        <f t="shared" si="2"/>
        <v>463.26579248627002</v>
      </c>
      <c r="X18" s="83">
        <f t="shared" si="3"/>
        <v>0.78519625845130514</v>
      </c>
    </row>
    <row r="19" spans="1:24" x14ac:dyDescent="0.2">
      <c r="A19" s="10">
        <v>2</v>
      </c>
      <c r="B19" s="10" t="s">
        <v>28</v>
      </c>
      <c r="C19" s="16">
        <v>1994</v>
      </c>
      <c r="D19" s="26" t="s">
        <v>207</v>
      </c>
      <c r="E19" s="16">
        <v>88</v>
      </c>
      <c r="F19" s="10" t="s">
        <v>29</v>
      </c>
      <c r="G19" s="15">
        <v>230</v>
      </c>
      <c r="H19" s="13">
        <v>240</v>
      </c>
      <c r="I19" s="15">
        <v>250</v>
      </c>
      <c r="J19" s="12">
        <v>240</v>
      </c>
      <c r="K19" s="13">
        <v>155</v>
      </c>
      <c r="L19" s="13">
        <v>165</v>
      </c>
      <c r="M19" s="15">
        <v>170</v>
      </c>
      <c r="N19" s="12">
        <v>165</v>
      </c>
      <c r="O19" s="12">
        <v>405</v>
      </c>
      <c r="P19" s="13">
        <v>245</v>
      </c>
      <c r="Q19" s="13">
        <v>255</v>
      </c>
      <c r="R19" s="15">
        <v>262.5</v>
      </c>
      <c r="S19" s="12">
        <v>255</v>
      </c>
      <c r="T19" s="12">
        <v>660</v>
      </c>
      <c r="U19" s="16" t="s">
        <v>30</v>
      </c>
      <c r="V19" s="12">
        <v>426.29</v>
      </c>
      <c r="W19" s="33">
        <f t="shared" si="2"/>
        <v>426.2945391259006</v>
      </c>
      <c r="X19" s="83">
        <f t="shared" si="3"/>
        <v>0.64590081685742518</v>
      </c>
    </row>
    <row r="20" spans="1:24" x14ac:dyDescent="0.2">
      <c r="A20" s="10">
        <v>3</v>
      </c>
      <c r="B20" s="10" t="s">
        <v>31</v>
      </c>
      <c r="C20" s="16">
        <v>1994</v>
      </c>
      <c r="D20" s="26" t="s">
        <v>207</v>
      </c>
      <c r="E20" s="16">
        <v>109.5</v>
      </c>
      <c r="F20" s="10" t="s">
        <v>32</v>
      </c>
      <c r="G20" s="13">
        <v>240</v>
      </c>
      <c r="H20" s="15">
        <v>260</v>
      </c>
      <c r="I20" s="13">
        <v>270</v>
      </c>
      <c r="J20" s="66">
        <v>270</v>
      </c>
      <c r="K20" s="13">
        <v>130</v>
      </c>
      <c r="L20" s="15">
        <v>140</v>
      </c>
      <c r="M20" s="13">
        <v>140</v>
      </c>
      <c r="N20" s="66">
        <v>140</v>
      </c>
      <c r="O20" s="12">
        <v>410</v>
      </c>
      <c r="P20" s="13">
        <v>270</v>
      </c>
      <c r="Q20" s="13">
        <v>290</v>
      </c>
      <c r="R20" s="13">
        <v>300</v>
      </c>
      <c r="S20" s="69">
        <v>310</v>
      </c>
      <c r="T20" s="12">
        <v>710</v>
      </c>
      <c r="U20" s="16" t="s">
        <v>11</v>
      </c>
      <c r="V20" s="12">
        <v>418.55</v>
      </c>
      <c r="W20" s="33">
        <f t="shared" si="2"/>
        <v>418.41793009399862</v>
      </c>
      <c r="X20" s="83">
        <f t="shared" si="3"/>
        <v>0.58932102830140654</v>
      </c>
    </row>
    <row r="21" spans="1:24" x14ac:dyDescent="0.2">
      <c r="A21" s="85" t="s">
        <v>212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33"/>
      <c r="X21" s="83"/>
    </row>
    <row r="22" spans="1:24" x14ac:dyDescent="0.2">
      <c r="A22" s="10">
        <v>1</v>
      </c>
      <c r="B22" s="10" t="s">
        <v>35</v>
      </c>
      <c r="C22" s="16">
        <v>1993</v>
      </c>
      <c r="D22" s="26" t="s">
        <v>206</v>
      </c>
      <c r="E22" s="16">
        <v>73.900000000000006</v>
      </c>
      <c r="F22" s="10" t="s">
        <v>36</v>
      </c>
      <c r="G22" s="13">
        <v>165</v>
      </c>
      <c r="H22" s="13">
        <v>170</v>
      </c>
      <c r="I22" s="15">
        <v>175</v>
      </c>
      <c r="J22" s="12">
        <v>170</v>
      </c>
      <c r="K22" s="13">
        <v>125</v>
      </c>
      <c r="L22" s="13">
        <v>130</v>
      </c>
      <c r="M22" s="15">
        <v>132.5</v>
      </c>
      <c r="N22" s="12">
        <v>130</v>
      </c>
      <c r="O22" s="12">
        <v>300</v>
      </c>
      <c r="P22" s="13">
        <v>175</v>
      </c>
      <c r="Q22" s="13">
        <v>180</v>
      </c>
      <c r="R22" s="13">
        <v>190</v>
      </c>
      <c r="S22" s="12">
        <v>190</v>
      </c>
      <c r="T22" s="12">
        <v>490</v>
      </c>
      <c r="U22" s="16" t="s">
        <v>34</v>
      </c>
      <c r="V22" s="12"/>
      <c r="W22" s="33">
        <f t="shared" si="2"/>
        <v>352.80228379722359</v>
      </c>
      <c r="X22" s="83">
        <f t="shared" si="3"/>
        <v>0.72000466081066039</v>
      </c>
    </row>
    <row r="23" spans="1:24" x14ac:dyDescent="0.2">
      <c r="A23" s="10">
        <v>2</v>
      </c>
      <c r="B23" s="10" t="s">
        <v>33</v>
      </c>
      <c r="C23" s="16">
        <v>1985</v>
      </c>
      <c r="D23" s="26" t="s">
        <v>206</v>
      </c>
      <c r="E23" s="16">
        <v>75</v>
      </c>
      <c r="F23" s="10" t="s">
        <v>17</v>
      </c>
      <c r="G23" s="13">
        <v>145</v>
      </c>
      <c r="H23" s="13">
        <v>160</v>
      </c>
      <c r="I23" s="13">
        <v>170</v>
      </c>
      <c r="J23" s="12">
        <v>170</v>
      </c>
      <c r="K23" s="13">
        <v>100</v>
      </c>
      <c r="L23" s="13">
        <v>107.5</v>
      </c>
      <c r="M23" s="15">
        <v>115</v>
      </c>
      <c r="N23" s="12">
        <v>107.5</v>
      </c>
      <c r="O23" s="12">
        <v>277.5</v>
      </c>
      <c r="P23" s="13">
        <v>145</v>
      </c>
      <c r="Q23" s="13">
        <v>160</v>
      </c>
      <c r="R23" s="13">
        <v>170</v>
      </c>
      <c r="S23" s="12">
        <v>170</v>
      </c>
      <c r="T23" s="12">
        <v>447.5</v>
      </c>
      <c r="U23" s="16" t="s">
        <v>18</v>
      </c>
      <c r="V23" s="12"/>
      <c r="W23" s="33">
        <f t="shared" si="2"/>
        <v>318.87081184226327</v>
      </c>
      <c r="X23" s="83">
        <f t="shared" si="3"/>
        <v>0.71256047339053241</v>
      </c>
    </row>
    <row r="24" spans="1:24" x14ac:dyDescent="0.2">
      <c r="A24" s="10">
        <v>1</v>
      </c>
      <c r="B24" s="10" t="s">
        <v>37</v>
      </c>
      <c r="C24" s="16">
        <v>1981</v>
      </c>
      <c r="D24" s="26" t="s">
        <v>206</v>
      </c>
      <c r="E24" s="16">
        <v>82.1</v>
      </c>
      <c r="F24" s="10" t="s">
        <v>32</v>
      </c>
      <c r="G24" s="13">
        <v>210</v>
      </c>
      <c r="H24" s="13">
        <v>225</v>
      </c>
      <c r="I24" s="15">
        <v>242.5</v>
      </c>
      <c r="J24" s="12">
        <v>225</v>
      </c>
      <c r="K24" s="13">
        <v>150</v>
      </c>
      <c r="L24" s="13">
        <v>157.5</v>
      </c>
      <c r="M24" s="15">
        <v>162.5</v>
      </c>
      <c r="N24" s="12">
        <v>157.5</v>
      </c>
      <c r="O24" s="12">
        <v>382.5</v>
      </c>
      <c r="P24" s="13">
        <v>240</v>
      </c>
      <c r="Q24" s="13">
        <v>245</v>
      </c>
      <c r="R24" s="13">
        <v>260</v>
      </c>
      <c r="S24" s="12">
        <v>260</v>
      </c>
      <c r="T24" s="12">
        <v>642.5</v>
      </c>
      <c r="U24" s="16" t="s">
        <v>2</v>
      </c>
      <c r="V24" s="12"/>
      <c r="W24" s="33">
        <f t="shared" si="2"/>
        <v>431.67480457612754</v>
      </c>
      <c r="X24" s="83">
        <f t="shared" si="3"/>
        <v>0.67186740011848645</v>
      </c>
    </row>
    <row r="25" spans="1:24" x14ac:dyDescent="0.2">
      <c r="A25" s="10">
        <v>2</v>
      </c>
      <c r="B25" s="10" t="s">
        <v>38</v>
      </c>
      <c r="C25" s="16">
        <v>1981</v>
      </c>
      <c r="D25" s="26" t="s">
        <v>206</v>
      </c>
      <c r="E25" s="16">
        <v>77.2</v>
      </c>
      <c r="F25" s="10" t="s">
        <v>49</v>
      </c>
      <c r="G25" s="13">
        <v>195</v>
      </c>
      <c r="H25" s="13">
        <v>212.5</v>
      </c>
      <c r="I25" s="15">
        <v>225</v>
      </c>
      <c r="J25" s="12">
        <v>212.5</v>
      </c>
      <c r="K25" s="13">
        <v>97.5</v>
      </c>
      <c r="L25" s="13">
        <v>105</v>
      </c>
      <c r="M25" s="13">
        <v>110</v>
      </c>
      <c r="N25" s="12">
        <v>110</v>
      </c>
      <c r="O25" s="12">
        <v>322.5</v>
      </c>
      <c r="P25" s="13">
        <v>200</v>
      </c>
      <c r="Q25" s="13">
        <v>220</v>
      </c>
      <c r="R25" s="13">
        <v>235</v>
      </c>
      <c r="S25" s="12">
        <v>235</v>
      </c>
      <c r="T25" s="12">
        <v>557.5</v>
      </c>
      <c r="U25" s="16" t="s">
        <v>11</v>
      </c>
      <c r="V25" s="12"/>
      <c r="W25" s="33">
        <f t="shared" si="2"/>
        <v>389.50290971118142</v>
      </c>
      <c r="X25" s="83">
        <f t="shared" si="3"/>
        <v>0.69865992773306085</v>
      </c>
    </row>
    <row r="26" spans="1:24" x14ac:dyDescent="0.2">
      <c r="A26" s="10">
        <v>3</v>
      </c>
      <c r="B26" s="10" t="s">
        <v>41</v>
      </c>
      <c r="C26" s="16">
        <v>1981</v>
      </c>
      <c r="D26" s="26" t="s">
        <v>206</v>
      </c>
      <c r="E26" s="16">
        <v>79.8</v>
      </c>
      <c r="F26" s="10" t="s">
        <v>42</v>
      </c>
      <c r="G26" s="13">
        <v>190</v>
      </c>
      <c r="H26" s="15">
        <v>200</v>
      </c>
      <c r="I26" s="15">
        <v>202.5</v>
      </c>
      <c r="J26" s="12">
        <v>190</v>
      </c>
      <c r="K26" s="13">
        <v>125</v>
      </c>
      <c r="L26" s="13">
        <v>127.5</v>
      </c>
      <c r="M26" s="15">
        <v>130</v>
      </c>
      <c r="N26" s="12">
        <v>127.5</v>
      </c>
      <c r="O26" s="12">
        <v>317.5</v>
      </c>
      <c r="P26" s="13">
        <v>195</v>
      </c>
      <c r="Q26" s="13">
        <v>202.5</v>
      </c>
      <c r="R26" s="15">
        <v>207.5</v>
      </c>
      <c r="S26" s="12">
        <v>202.5</v>
      </c>
      <c r="T26" s="12">
        <v>520</v>
      </c>
      <c r="U26" s="16" t="s">
        <v>34</v>
      </c>
      <c r="V26" s="12"/>
      <c r="W26" s="33">
        <f t="shared" si="2"/>
        <v>355.56512073837331</v>
      </c>
      <c r="X26" s="83">
        <f t="shared" si="3"/>
        <v>0.68377907834302565</v>
      </c>
    </row>
    <row r="27" spans="1:24" x14ac:dyDescent="0.2">
      <c r="A27" s="10"/>
      <c r="B27" s="10" t="s">
        <v>39</v>
      </c>
      <c r="C27" s="16">
        <v>1993</v>
      </c>
      <c r="D27" s="26" t="s">
        <v>206</v>
      </c>
      <c r="E27" s="16">
        <v>81.3</v>
      </c>
      <c r="F27" s="10" t="s">
        <v>40</v>
      </c>
      <c r="G27" s="15">
        <v>190</v>
      </c>
      <c r="H27" s="15">
        <v>190</v>
      </c>
      <c r="I27" s="15">
        <v>190</v>
      </c>
      <c r="J27" s="12"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4"/>
      <c r="V27" s="15"/>
      <c r="W27" s="33">
        <f t="shared" si="2"/>
        <v>0</v>
      </c>
      <c r="X27" s="83">
        <f t="shared" si="3"/>
        <v>0.67588537142312155</v>
      </c>
    </row>
    <row r="28" spans="1:24" x14ac:dyDescent="0.2">
      <c r="A28" s="85" t="s">
        <v>213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33"/>
      <c r="X28" s="83"/>
    </row>
    <row r="29" spans="1:24" x14ac:dyDescent="0.2">
      <c r="A29" s="10">
        <v>1</v>
      </c>
      <c r="B29" s="10" t="s">
        <v>43</v>
      </c>
      <c r="C29" s="16">
        <v>1983</v>
      </c>
      <c r="D29" s="26" t="s">
        <v>206</v>
      </c>
      <c r="E29" s="16">
        <v>90</v>
      </c>
      <c r="F29" s="10" t="s">
        <v>32</v>
      </c>
      <c r="G29" s="13">
        <v>235</v>
      </c>
      <c r="H29" s="13">
        <v>245</v>
      </c>
      <c r="I29" s="15">
        <v>255</v>
      </c>
      <c r="J29" s="12">
        <v>245</v>
      </c>
      <c r="K29" s="13">
        <v>160</v>
      </c>
      <c r="L29" s="13">
        <v>170</v>
      </c>
      <c r="M29" s="13">
        <v>175</v>
      </c>
      <c r="N29" s="12">
        <v>175</v>
      </c>
      <c r="O29" s="12">
        <v>420</v>
      </c>
      <c r="P29" s="15">
        <v>285</v>
      </c>
      <c r="Q29" s="13">
        <v>295</v>
      </c>
      <c r="R29" s="13">
        <v>310</v>
      </c>
      <c r="S29" s="12">
        <v>310</v>
      </c>
      <c r="T29" s="12">
        <v>730</v>
      </c>
      <c r="U29" s="16" t="s">
        <v>2</v>
      </c>
      <c r="V29" s="12"/>
      <c r="W29" s="33">
        <f t="shared" si="2"/>
        <v>466.02767575141706</v>
      </c>
      <c r="X29" s="83">
        <f t="shared" si="3"/>
        <v>0.63839407637180423</v>
      </c>
    </row>
    <row r="30" spans="1:24" x14ac:dyDescent="0.2">
      <c r="A30" s="10">
        <v>2</v>
      </c>
      <c r="B30" s="10" t="s">
        <v>44</v>
      </c>
      <c r="C30" s="16">
        <v>1981</v>
      </c>
      <c r="D30" s="26" t="s">
        <v>206</v>
      </c>
      <c r="E30" s="16">
        <v>88.1</v>
      </c>
      <c r="F30" s="10" t="s">
        <v>42</v>
      </c>
      <c r="G30" s="13">
        <v>240</v>
      </c>
      <c r="H30" s="13">
        <v>247.5</v>
      </c>
      <c r="I30" s="13">
        <v>252.5</v>
      </c>
      <c r="J30" s="12">
        <v>252.5</v>
      </c>
      <c r="K30" s="15">
        <v>150</v>
      </c>
      <c r="L30" s="13">
        <v>155</v>
      </c>
      <c r="M30" s="13">
        <v>160</v>
      </c>
      <c r="N30" s="12">
        <v>160</v>
      </c>
      <c r="O30" s="12">
        <v>412.5</v>
      </c>
      <c r="P30" s="13">
        <v>245</v>
      </c>
      <c r="Q30" s="13">
        <v>255</v>
      </c>
      <c r="R30" s="15">
        <v>262.5</v>
      </c>
      <c r="S30" s="12">
        <v>255</v>
      </c>
      <c r="T30" s="12">
        <v>667.5</v>
      </c>
      <c r="U30" s="16" t="s">
        <v>2</v>
      </c>
      <c r="V30" s="12"/>
      <c r="W30" s="33">
        <f t="shared" si="2"/>
        <v>430.87871749041733</v>
      </c>
      <c r="X30" s="83">
        <f t="shared" si="3"/>
        <v>0.64551118725156154</v>
      </c>
    </row>
    <row r="31" spans="1:24" x14ac:dyDescent="0.2">
      <c r="A31" s="10">
        <v>3</v>
      </c>
      <c r="B31" s="10" t="s">
        <v>45</v>
      </c>
      <c r="C31" s="16">
        <v>1992</v>
      </c>
      <c r="D31" s="26" t="s">
        <v>206</v>
      </c>
      <c r="E31" s="16">
        <v>89.6</v>
      </c>
      <c r="F31" s="10" t="s">
        <v>20</v>
      </c>
      <c r="G31" s="13">
        <v>225</v>
      </c>
      <c r="H31" s="13">
        <v>232.5</v>
      </c>
      <c r="I31" s="13">
        <v>240</v>
      </c>
      <c r="J31" s="12">
        <v>240</v>
      </c>
      <c r="K31" s="13">
        <v>125</v>
      </c>
      <c r="L31" s="15">
        <v>132.5</v>
      </c>
      <c r="M31" s="13">
        <v>135</v>
      </c>
      <c r="N31" s="12">
        <v>135</v>
      </c>
      <c r="O31" s="12">
        <v>375</v>
      </c>
      <c r="P31" s="13">
        <v>215</v>
      </c>
      <c r="Q31" s="13">
        <v>225</v>
      </c>
      <c r="R31" s="13">
        <v>227.5</v>
      </c>
      <c r="S31" s="12">
        <v>227.5</v>
      </c>
      <c r="T31" s="12">
        <v>602.5</v>
      </c>
      <c r="U31" s="16" t="s">
        <v>11</v>
      </c>
      <c r="V31" s="18"/>
      <c r="W31" s="33">
        <f t="shared" si="2"/>
        <v>385.5085787712901</v>
      </c>
      <c r="X31" s="83">
        <f t="shared" si="3"/>
        <v>0.63984826352081348</v>
      </c>
    </row>
    <row r="32" spans="1:24" x14ac:dyDescent="0.2">
      <c r="A32" s="10">
        <v>4</v>
      </c>
      <c r="B32" s="10" t="s">
        <v>46</v>
      </c>
      <c r="C32" s="16">
        <v>1992</v>
      </c>
      <c r="D32" s="26" t="s">
        <v>206</v>
      </c>
      <c r="E32" s="16">
        <v>87.5</v>
      </c>
      <c r="F32" s="10" t="s">
        <v>13</v>
      </c>
      <c r="G32" s="15">
        <v>210</v>
      </c>
      <c r="H32" s="13">
        <v>212.5</v>
      </c>
      <c r="I32" s="13">
        <v>220</v>
      </c>
      <c r="J32" s="45">
        <v>220</v>
      </c>
      <c r="K32" s="13">
        <v>160</v>
      </c>
      <c r="L32" s="15">
        <v>165</v>
      </c>
      <c r="M32" s="15" t="s">
        <v>47</v>
      </c>
      <c r="N32" s="12">
        <v>160</v>
      </c>
      <c r="O32" s="12">
        <v>380</v>
      </c>
      <c r="P32" s="13">
        <v>207.5</v>
      </c>
      <c r="Q32" s="13">
        <v>215</v>
      </c>
      <c r="R32" s="13">
        <v>220</v>
      </c>
      <c r="S32" s="12">
        <v>220</v>
      </c>
      <c r="T32" s="12">
        <v>600</v>
      </c>
      <c r="U32" s="16" t="s">
        <v>11</v>
      </c>
      <c r="V32" s="18"/>
      <c r="W32" s="33">
        <f t="shared" si="2"/>
        <v>388.72339201820972</v>
      </c>
      <c r="X32" s="83">
        <f t="shared" si="3"/>
        <v>0.64787232003034956</v>
      </c>
    </row>
    <row r="33" spans="1:24" x14ac:dyDescent="0.2">
      <c r="A33" s="85" t="s">
        <v>214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33">
        <f t="shared" si="2"/>
        <v>0</v>
      </c>
      <c r="X33" s="83"/>
    </row>
    <row r="34" spans="1:24" x14ac:dyDescent="0.2">
      <c r="A34" s="10">
        <v>1</v>
      </c>
      <c r="B34" s="10" t="s">
        <v>48</v>
      </c>
      <c r="C34" s="16">
        <v>1991</v>
      </c>
      <c r="D34" s="26" t="s">
        <v>206</v>
      </c>
      <c r="E34" s="16">
        <v>99.1</v>
      </c>
      <c r="F34" s="10" t="s">
        <v>49</v>
      </c>
      <c r="G34" s="15">
        <v>260</v>
      </c>
      <c r="H34" s="13">
        <v>260</v>
      </c>
      <c r="I34" s="13">
        <v>280</v>
      </c>
      <c r="J34" s="12">
        <v>280</v>
      </c>
      <c r="K34" s="13">
        <v>145</v>
      </c>
      <c r="L34" s="15">
        <v>152.5</v>
      </c>
      <c r="M34" s="13">
        <v>152.5</v>
      </c>
      <c r="N34" s="12">
        <v>152.5</v>
      </c>
      <c r="O34" s="12">
        <v>432.5</v>
      </c>
      <c r="P34" s="13">
        <v>240</v>
      </c>
      <c r="Q34" s="13">
        <v>260</v>
      </c>
      <c r="R34" s="15">
        <v>267.5</v>
      </c>
      <c r="S34" s="12">
        <v>260</v>
      </c>
      <c r="T34" s="12">
        <v>692.5</v>
      </c>
      <c r="U34" s="16" t="s">
        <v>11</v>
      </c>
      <c r="V34" s="18"/>
      <c r="W34" s="33">
        <f t="shared" si="2"/>
        <v>422.99074063908688</v>
      </c>
      <c r="X34" s="83">
        <f t="shared" si="3"/>
        <v>0.61081695399146119</v>
      </c>
    </row>
    <row r="35" spans="1:24" x14ac:dyDescent="0.2">
      <c r="A35" s="10">
        <v>2</v>
      </c>
      <c r="B35" s="10" t="s">
        <v>50</v>
      </c>
      <c r="C35" s="16">
        <v>1992</v>
      </c>
      <c r="D35" s="26" t="s">
        <v>206</v>
      </c>
      <c r="E35" s="16">
        <v>95.3</v>
      </c>
      <c r="F35" s="10" t="s">
        <v>42</v>
      </c>
      <c r="G35" s="13">
        <v>240</v>
      </c>
      <c r="H35" s="13">
        <v>247.5</v>
      </c>
      <c r="I35" s="15">
        <v>252.5</v>
      </c>
      <c r="J35" s="12">
        <v>247.5</v>
      </c>
      <c r="K35" s="15">
        <v>140</v>
      </c>
      <c r="L35" s="13">
        <v>145</v>
      </c>
      <c r="M35" s="15">
        <v>147.5</v>
      </c>
      <c r="N35" s="12">
        <v>145</v>
      </c>
      <c r="O35" s="12">
        <v>392.5</v>
      </c>
      <c r="P35" s="15">
        <v>240</v>
      </c>
      <c r="Q35" s="13">
        <v>245</v>
      </c>
      <c r="R35" s="15">
        <v>252.5</v>
      </c>
      <c r="S35" s="12">
        <v>245</v>
      </c>
      <c r="T35" s="12">
        <v>637.5</v>
      </c>
      <c r="U35" s="16" t="s">
        <v>11</v>
      </c>
      <c r="V35" s="18"/>
      <c r="W35" s="33">
        <f t="shared" si="2"/>
        <v>395.97995977692187</v>
      </c>
      <c r="X35" s="83">
        <f t="shared" si="3"/>
        <v>0.62114503494419115</v>
      </c>
    </row>
    <row r="36" spans="1:24" x14ac:dyDescent="0.2">
      <c r="A36" s="10"/>
      <c r="B36" s="10" t="s">
        <v>51</v>
      </c>
      <c r="C36" s="16">
        <v>1989</v>
      </c>
      <c r="D36" s="26" t="s">
        <v>206</v>
      </c>
      <c r="E36" s="16">
        <v>96.4</v>
      </c>
      <c r="F36" s="10" t="s">
        <v>17</v>
      </c>
      <c r="G36" s="15">
        <v>210</v>
      </c>
      <c r="H36" s="13">
        <v>210</v>
      </c>
      <c r="I36" s="15">
        <v>220</v>
      </c>
      <c r="J36" s="13">
        <v>210</v>
      </c>
      <c r="K36" s="15">
        <v>160</v>
      </c>
      <c r="L36" s="15">
        <v>160</v>
      </c>
      <c r="M36" s="15">
        <v>160</v>
      </c>
      <c r="N36" s="12">
        <v>0</v>
      </c>
      <c r="O36" s="15"/>
      <c r="P36" s="15"/>
      <c r="Q36" s="15"/>
      <c r="R36" s="15"/>
      <c r="S36" s="15"/>
      <c r="T36" s="15"/>
      <c r="U36" s="24"/>
      <c r="V36" s="22"/>
      <c r="W36" s="33">
        <f t="shared" si="2"/>
        <v>0</v>
      </c>
      <c r="X36" s="83">
        <f t="shared" si="3"/>
        <v>0.61799474884363836</v>
      </c>
    </row>
    <row r="37" spans="1:24" x14ac:dyDescent="0.2">
      <c r="A37" s="85" t="s">
        <v>215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33"/>
      <c r="X37" s="83"/>
    </row>
    <row r="38" spans="1:24" x14ac:dyDescent="0.2">
      <c r="A38" s="10">
        <v>1</v>
      </c>
      <c r="B38" s="10" t="s">
        <v>52</v>
      </c>
      <c r="C38" s="16">
        <v>1987</v>
      </c>
      <c r="D38" s="26" t="s">
        <v>206</v>
      </c>
      <c r="E38" s="16">
        <v>102.8</v>
      </c>
      <c r="F38" s="10" t="s">
        <v>20</v>
      </c>
      <c r="G38" s="13">
        <v>265</v>
      </c>
      <c r="H38" s="13">
        <v>270</v>
      </c>
      <c r="I38" s="13">
        <v>280</v>
      </c>
      <c r="J38" s="12">
        <v>280</v>
      </c>
      <c r="K38" s="13">
        <v>170</v>
      </c>
      <c r="L38" s="13">
        <v>180</v>
      </c>
      <c r="M38" s="13">
        <v>185</v>
      </c>
      <c r="N38" s="12">
        <v>185</v>
      </c>
      <c r="O38" s="12">
        <v>465</v>
      </c>
      <c r="P38" s="13">
        <v>330</v>
      </c>
      <c r="Q38" s="13">
        <v>340</v>
      </c>
      <c r="R38" s="13">
        <v>350</v>
      </c>
      <c r="S38" s="66">
        <v>350</v>
      </c>
      <c r="T38" s="12">
        <v>815</v>
      </c>
      <c r="U38" s="16" t="s">
        <v>2</v>
      </c>
      <c r="V38" s="18"/>
      <c r="W38" s="33">
        <f t="shared" si="2"/>
        <v>490.74603136106367</v>
      </c>
      <c r="X38" s="83">
        <f t="shared" si="3"/>
        <v>0.60214236976817626</v>
      </c>
    </row>
    <row r="39" spans="1:24" x14ac:dyDescent="0.2">
      <c r="A39" s="10">
        <v>2</v>
      </c>
      <c r="B39" s="10" t="s">
        <v>53</v>
      </c>
      <c r="C39" s="16">
        <v>1990</v>
      </c>
      <c r="D39" s="26" t="s">
        <v>206</v>
      </c>
      <c r="E39" s="16">
        <v>104</v>
      </c>
      <c r="F39" s="10" t="s">
        <v>32</v>
      </c>
      <c r="G39" s="13">
        <v>270</v>
      </c>
      <c r="H39" s="13">
        <v>285</v>
      </c>
      <c r="I39" s="15">
        <v>295</v>
      </c>
      <c r="J39" s="12">
        <v>285</v>
      </c>
      <c r="K39" s="13">
        <v>190</v>
      </c>
      <c r="L39" s="13">
        <v>200</v>
      </c>
      <c r="M39" s="13">
        <v>207.5</v>
      </c>
      <c r="N39" s="12">
        <v>207.5</v>
      </c>
      <c r="O39" s="12">
        <v>492.5</v>
      </c>
      <c r="P39" s="13">
        <v>270</v>
      </c>
      <c r="Q39" s="13">
        <v>290</v>
      </c>
      <c r="R39" s="15">
        <v>310</v>
      </c>
      <c r="S39" s="12">
        <v>290</v>
      </c>
      <c r="T39" s="12">
        <v>782.5</v>
      </c>
      <c r="U39" s="16" t="s">
        <v>2</v>
      </c>
      <c r="V39" s="18"/>
      <c r="W39" s="33">
        <f t="shared" si="2"/>
        <v>469.17924024643639</v>
      </c>
      <c r="X39" s="83">
        <f t="shared" si="3"/>
        <v>0.59959008338202735</v>
      </c>
    </row>
    <row r="40" spans="1:24" x14ac:dyDescent="0.2">
      <c r="A40" s="10">
        <v>3</v>
      </c>
      <c r="B40" s="10" t="s">
        <v>54</v>
      </c>
      <c r="C40" s="16">
        <v>1988</v>
      </c>
      <c r="D40" s="26" t="s">
        <v>206</v>
      </c>
      <c r="E40" s="16">
        <v>108.6</v>
      </c>
      <c r="F40" s="10" t="s">
        <v>32</v>
      </c>
      <c r="G40" s="13">
        <v>235</v>
      </c>
      <c r="H40" s="13">
        <v>250</v>
      </c>
      <c r="I40" s="13">
        <v>260</v>
      </c>
      <c r="J40" s="12">
        <v>260</v>
      </c>
      <c r="K40" s="15">
        <v>170</v>
      </c>
      <c r="L40" s="13">
        <v>180</v>
      </c>
      <c r="M40" s="13">
        <v>190</v>
      </c>
      <c r="N40" s="12">
        <v>190</v>
      </c>
      <c r="O40" s="12">
        <v>450</v>
      </c>
      <c r="P40" s="13">
        <v>210</v>
      </c>
      <c r="Q40" s="13">
        <v>230</v>
      </c>
      <c r="R40" s="13">
        <v>240</v>
      </c>
      <c r="S40" s="12">
        <v>240</v>
      </c>
      <c r="T40" s="12">
        <v>690</v>
      </c>
      <c r="U40" s="16" t="s">
        <v>11</v>
      </c>
      <c r="V40" s="18"/>
      <c r="W40" s="33">
        <f t="shared" si="2"/>
        <v>407.68843147120072</v>
      </c>
      <c r="X40" s="83">
        <f t="shared" si="3"/>
        <v>0.59085279923362422</v>
      </c>
    </row>
    <row r="41" spans="1:24" x14ac:dyDescent="0.2">
      <c r="A41" s="10">
        <v>4</v>
      </c>
      <c r="B41" s="10" t="s">
        <v>55</v>
      </c>
      <c r="C41" s="16">
        <v>1992</v>
      </c>
      <c r="D41" s="26" t="s">
        <v>206</v>
      </c>
      <c r="E41" s="16">
        <v>107</v>
      </c>
      <c r="F41" s="10" t="s">
        <v>32</v>
      </c>
      <c r="G41" s="13">
        <v>190</v>
      </c>
      <c r="H41" s="15">
        <v>210</v>
      </c>
      <c r="I41" s="13">
        <v>210</v>
      </c>
      <c r="J41" s="12">
        <v>210</v>
      </c>
      <c r="K41" s="15">
        <v>140</v>
      </c>
      <c r="L41" s="13">
        <v>145</v>
      </c>
      <c r="M41" s="15">
        <v>150</v>
      </c>
      <c r="N41" s="12">
        <v>145</v>
      </c>
      <c r="O41" s="45">
        <v>355</v>
      </c>
      <c r="P41" s="13">
        <v>270</v>
      </c>
      <c r="Q41" s="15">
        <v>280</v>
      </c>
      <c r="R41" s="15">
        <v>290</v>
      </c>
      <c r="S41" s="12">
        <v>270</v>
      </c>
      <c r="T41" s="12">
        <v>625</v>
      </c>
      <c r="U41" s="16" t="s">
        <v>34</v>
      </c>
      <c r="V41" s="18"/>
      <c r="W41" s="33">
        <f t="shared" si="2"/>
        <v>371.07112722438723</v>
      </c>
      <c r="X41" s="83">
        <f t="shared" si="3"/>
        <v>0.59371380355901959</v>
      </c>
    </row>
    <row r="42" spans="1:24" x14ac:dyDescent="0.2">
      <c r="A42" s="10"/>
      <c r="B42" s="10" t="s">
        <v>56</v>
      </c>
      <c r="C42" s="16">
        <v>1988</v>
      </c>
      <c r="D42" s="26" t="s">
        <v>206</v>
      </c>
      <c r="E42" s="16">
        <v>102</v>
      </c>
      <c r="F42" s="10" t="s">
        <v>17</v>
      </c>
      <c r="G42" s="13">
        <v>230</v>
      </c>
      <c r="H42" s="13">
        <v>250</v>
      </c>
      <c r="I42" s="15">
        <v>270</v>
      </c>
      <c r="J42" s="12">
        <v>250</v>
      </c>
      <c r="K42" s="15">
        <v>150</v>
      </c>
      <c r="L42" s="15">
        <v>165</v>
      </c>
      <c r="M42" s="15">
        <v>165</v>
      </c>
      <c r="N42" s="12">
        <v>0</v>
      </c>
      <c r="O42" s="15"/>
      <c r="P42" s="15"/>
      <c r="Q42" s="15"/>
      <c r="R42" s="15"/>
      <c r="S42" s="15"/>
      <c r="T42" s="15"/>
      <c r="U42" s="24"/>
      <c r="V42" s="22"/>
      <c r="W42" s="33">
        <f t="shared" si="2"/>
        <v>0</v>
      </c>
      <c r="X42" s="83">
        <f t="shared" si="3"/>
        <v>0.60391225250715364</v>
      </c>
    </row>
    <row r="43" spans="1:24" x14ac:dyDescent="0.2">
      <c r="A43" s="85" t="s">
        <v>216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33"/>
      <c r="X43" s="83"/>
    </row>
    <row r="44" spans="1:24" x14ac:dyDescent="0.2">
      <c r="A44" s="10">
        <v>1</v>
      </c>
      <c r="B44" s="10" t="s">
        <v>25</v>
      </c>
      <c r="C44" s="16">
        <v>1972</v>
      </c>
      <c r="D44" s="26" t="s">
        <v>206</v>
      </c>
      <c r="E44" s="16">
        <v>121</v>
      </c>
      <c r="F44" s="10" t="s">
        <v>17</v>
      </c>
      <c r="G44" s="13">
        <v>240</v>
      </c>
      <c r="H44" s="13">
        <v>260</v>
      </c>
      <c r="I44" s="13">
        <v>270</v>
      </c>
      <c r="J44" s="12">
        <v>270</v>
      </c>
      <c r="K44" s="13">
        <v>170</v>
      </c>
      <c r="L44" s="15">
        <v>185</v>
      </c>
      <c r="M44" s="13">
        <v>185</v>
      </c>
      <c r="N44" s="12">
        <v>185</v>
      </c>
      <c r="O44" s="12">
        <v>455</v>
      </c>
      <c r="P44" s="13">
        <v>260</v>
      </c>
      <c r="Q44" s="13">
        <v>280</v>
      </c>
      <c r="R44" s="15">
        <v>290</v>
      </c>
      <c r="S44" s="66">
        <v>280</v>
      </c>
      <c r="T44" s="12">
        <v>735</v>
      </c>
      <c r="U44" s="16" t="s">
        <v>11</v>
      </c>
      <c r="V44" s="12">
        <v>421.74</v>
      </c>
      <c r="W44" s="33">
        <f t="shared" si="2"/>
        <v>421.76475972951124</v>
      </c>
      <c r="X44" s="83">
        <f t="shared" si="3"/>
        <v>0.57382960507416492</v>
      </c>
    </row>
    <row r="45" spans="1:24" x14ac:dyDescent="0.2">
      <c r="A45" s="10">
        <v>2</v>
      </c>
      <c r="B45" s="10" t="s">
        <v>57</v>
      </c>
      <c r="C45" s="16">
        <v>1990</v>
      </c>
      <c r="D45" s="26" t="s">
        <v>206</v>
      </c>
      <c r="E45" s="16">
        <v>123.8</v>
      </c>
      <c r="F45" s="10" t="s">
        <v>40</v>
      </c>
      <c r="G45" s="22">
        <v>250</v>
      </c>
      <c r="H45" s="23">
        <v>250</v>
      </c>
      <c r="I45" s="22">
        <v>260</v>
      </c>
      <c r="J45" s="18">
        <v>250</v>
      </c>
      <c r="K45" s="23">
        <v>170</v>
      </c>
      <c r="L45" s="23">
        <v>182.5</v>
      </c>
      <c r="M45" s="23">
        <v>190</v>
      </c>
      <c r="N45" s="67">
        <v>190</v>
      </c>
      <c r="O45" s="18">
        <v>440</v>
      </c>
      <c r="P45" s="23">
        <v>250</v>
      </c>
      <c r="Q45" s="22">
        <v>260</v>
      </c>
      <c r="R45" s="22">
        <v>260</v>
      </c>
      <c r="S45" s="18">
        <v>250</v>
      </c>
      <c r="T45" s="18">
        <v>690</v>
      </c>
      <c r="U45" s="16" t="s">
        <v>11</v>
      </c>
      <c r="V45" s="18">
        <v>393.99</v>
      </c>
      <c r="W45" s="33">
        <f t="shared" si="2"/>
        <v>393.97612820170787</v>
      </c>
      <c r="X45" s="83">
        <f t="shared" si="3"/>
        <v>0.57097989594450416</v>
      </c>
    </row>
    <row r="46" spans="1:24" x14ac:dyDescent="0.2">
      <c r="A46" s="10">
        <v>3</v>
      </c>
      <c r="B46" s="10" t="s">
        <v>58</v>
      </c>
      <c r="C46" s="16">
        <v>1993</v>
      </c>
      <c r="D46" s="26" t="s">
        <v>206</v>
      </c>
      <c r="E46" s="16">
        <v>137.6</v>
      </c>
      <c r="F46" s="10" t="s">
        <v>32</v>
      </c>
      <c r="G46" s="22">
        <v>250</v>
      </c>
      <c r="H46" s="22">
        <v>255</v>
      </c>
      <c r="I46" s="23">
        <v>255</v>
      </c>
      <c r="J46" s="18">
        <v>255</v>
      </c>
      <c r="K46" s="23">
        <v>180</v>
      </c>
      <c r="L46" s="23">
        <v>185</v>
      </c>
      <c r="M46" s="22">
        <v>192.5</v>
      </c>
      <c r="N46" s="18">
        <v>185</v>
      </c>
      <c r="O46" s="18">
        <v>440</v>
      </c>
      <c r="P46" s="23">
        <v>230</v>
      </c>
      <c r="Q46" s="23">
        <v>245</v>
      </c>
      <c r="R46" s="22">
        <v>255</v>
      </c>
      <c r="S46" s="18">
        <v>245</v>
      </c>
      <c r="T46" s="18">
        <v>685</v>
      </c>
      <c r="U46" s="16" t="s">
        <v>34</v>
      </c>
      <c r="V46" s="18">
        <v>383.81</v>
      </c>
      <c r="W46" s="33">
        <f t="shared" si="2"/>
        <v>383.79070264907693</v>
      </c>
      <c r="X46" s="83">
        <f t="shared" si="3"/>
        <v>0.56027839802784951</v>
      </c>
    </row>
    <row r="47" spans="1:24" x14ac:dyDescent="0.2">
      <c r="A47" s="10">
        <v>4</v>
      </c>
      <c r="B47" s="10" t="s">
        <v>59</v>
      </c>
      <c r="C47" s="16">
        <v>1980</v>
      </c>
      <c r="D47" s="26" t="s">
        <v>206</v>
      </c>
      <c r="E47" s="16">
        <v>112.1</v>
      </c>
      <c r="F47" s="10" t="s">
        <v>60</v>
      </c>
      <c r="G47" s="22">
        <v>240</v>
      </c>
      <c r="H47" s="23">
        <v>240</v>
      </c>
      <c r="I47" s="22">
        <v>250</v>
      </c>
      <c r="J47" s="47">
        <v>250</v>
      </c>
      <c r="K47" s="23">
        <v>145</v>
      </c>
      <c r="L47" s="23">
        <v>150</v>
      </c>
      <c r="M47" s="24" t="s">
        <v>47</v>
      </c>
      <c r="N47" s="18">
        <v>150</v>
      </c>
      <c r="O47" s="18">
        <v>400</v>
      </c>
      <c r="P47" s="23">
        <v>250</v>
      </c>
      <c r="Q47" s="22">
        <v>260</v>
      </c>
      <c r="R47" s="24" t="s">
        <v>47</v>
      </c>
      <c r="S47" s="18">
        <v>250</v>
      </c>
      <c r="T47" s="18">
        <v>650</v>
      </c>
      <c r="U47" s="16" t="s">
        <v>34</v>
      </c>
      <c r="V47" s="18">
        <v>380.38</v>
      </c>
      <c r="W47" s="33">
        <f t="shared" si="2"/>
        <v>380.37272347793214</v>
      </c>
      <c r="X47" s="83">
        <f t="shared" si="3"/>
        <v>0.58518880535066486</v>
      </c>
    </row>
    <row r="48" spans="1:24" x14ac:dyDescent="0.2">
      <c r="B48" s="1"/>
      <c r="W48" s="33"/>
    </row>
    <row r="49" spans="2:2" x14ac:dyDescent="0.2">
      <c r="B49" s="1"/>
    </row>
    <row r="50" spans="2:2" x14ac:dyDescent="0.2">
      <c r="B50" s="1"/>
    </row>
  </sheetData>
  <mergeCells count="25">
    <mergeCell ref="C1:E1"/>
    <mergeCell ref="F1:G1"/>
    <mergeCell ref="A21:V21"/>
    <mergeCell ref="A28:V28"/>
    <mergeCell ref="A37:V37"/>
    <mergeCell ref="A5:V5"/>
    <mergeCell ref="A15:V15"/>
    <mergeCell ref="A17:V17"/>
    <mergeCell ref="A11:V11"/>
    <mergeCell ref="D3:D4"/>
    <mergeCell ref="A43:V43"/>
    <mergeCell ref="A33:V33"/>
    <mergeCell ref="A2:V2"/>
    <mergeCell ref="G3:J3"/>
    <mergeCell ref="A3:A4"/>
    <mergeCell ref="B3:B4"/>
    <mergeCell ref="C3:C4"/>
    <mergeCell ref="E3:E4"/>
    <mergeCell ref="F3:F4"/>
    <mergeCell ref="V3:V4"/>
    <mergeCell ref="K3:N3"/>
    <mergeCell ref="O3:O4"/>
    <mergeCell ref="P3:S3"/>
    <mergeCell ref="T3:T4"/>
    <mergeCell ref="U3:U4"/>
  </mergeCells>
  <pageMargins left="0.12" right="0.08" top="0.15" bottom="0.12" header="0.14000000000000001" footer="0.31496062992125984"/>
  <pageSetup paperSize="9" scale="74" fitToHeight="0" pageOrder="overThenDown" orientation="landscape" r:id="rId1"/>
  <rowBreaks count="1" manualBreakCount="1">
    <brk id="3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U130"/>
  <sheetViews>
    <sheetView zoomScaleNormal="100" zoomScaleSheetLayoutView="70" workbookViewId="0">
      <selection activeCell="A4" sqref="A4:Q4"/>
    </sheetView>
  </sheetViews>
  <sheetFormatPr baseColWidth="10" defaultColWidth="9.1640625" defaultRowHeight="14" x14ac:dyDescent="0.15"/>
  <cols>
    <col min="1" max="1" width="6.83203125" style="27" customWidth="1"/>
    <col min="2" max="2" width="25.33203125" style="27" customWidth="1"/>
    <col min="3" max="4" width="9.1640625" style="27"/>
    <col min="5" max="5" width="7.6640625" style="28" customWidth="1"/>
    <col min="6" max="6" width="13.5" style="27" customWidth="1"/>
    <col min="7" max="15" width="9.1640625" style="27"/>
    <col min="16" max="16" width="9.1640625" style="28"/>
    <col min="17" max="16384" width="9.1640625" style="27"/>
  </cols>
  <sheetData>
    <row r="1" spans="1:21" ht="27.75" customHeight="1" x14ac:dyDescent="0.15">
      <c r="A1" s="96" t="s">
        <v>195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71"/>
      <c r="S1" s="71"/>
      <c r="T1" s="71"/>
      <c r="U1" s="71"/>
    </row>
    <row r="2" spans="1:21" ht="18.75" customHeight="1" x14ac:dyDescent="0.2">
      <c r="A2" s="97" t="s">
        <v>199</v>
      </c>
      <c r="B2" s="90" t="s">
        <v>200</v>
      </c>
      <c r="C2" s="90" t="s">
        <v>201</v>
      </c>
      <c r="D2" s="107" t="s">
        <v>205</v>
      </c>
      <c r="E2" s="90" t="s">
        <v>202</v>
      </c>
      <c r="F2" s="90"/>
      <c r="G2" s="87" t="s">
        <v>6</v>
      </c>
      <c r="H2" s="87"/>
      <c r="I2" s="87"/>
      <c r="J2" s="87"/>
      <c r="K2" s="87" t="s">
        <v>8</v>
      </c>
      <c r="L2" s="87"/>
      <c r="M2" s="87"/>
      <c r="N2" s="87"/>
      <c r="O2" s="91" t="s">
        <v>70</v>
      </c>
      <c r="P2" s="90" t="s">
        <v>3</v>
      </c>
      <c r="Q2" s="87" t="s">
        <v>203</v>
      </c>
      <c r="R2" s="1"/>
      <c r="S2" s="1"/>
      <c r="T2" s="1"/>
      <c r="U2" s="1"/>
    </row>
    <row r="3" spans="1:21" ht="19" x14ac:dyDescent="0.2">
      <c r="A3" s="97"/>
      <c r="B3" s="90"/>
      <c r="C3" s="90"/>
      <c r="D3" s="108"/>
      <c r="E3" s="90"/>
      <c r="F3" s="90"/>
      <c r="G3" s="17">
        <v>1</v>
      </c>
      <c r="H3" s="17">
        <v>2</v>
      </c>
      <c r="I3" s="17">
        <v>3</v>
      </c>
      <c r="J3" s="17" t="s">
        <v>5</v>
      </c>
      <c r="K3" s="18">
        <v>1</v>
      </c>
      <c r="L3" s="17">
        <v>2</v>
      </c>
      <c r="M3" s="17">
        <v>3</v>
      </c>
      <c r="N3" s="17" t="s">
        <v>5</v>
      </c>
      <c r="O3" s="91"/>
      <c r="P3" s="90"/>
      <c r="Q3" s="87"/>
      <c r="R3" s="1"/>
      <c r="S3" s="1"/>
      <c r="T3" s="1"/>
      <c r="U3" s="1"/>
    </row>
    <row r="4" spans="1:21" ht="19.5" customHeight="1" x14ac:dyDescent="0.2">
      <c r="A4" s="98" t="s">
        <v>204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"/>
      <c r="S4" s="1"/>
      <c r="T4" s="1"/>
      <c r="U4" s="1"/>
    </row>
    <row r="5" spans="1:21" ht="19.5" customHeight="1" x14ac:dyDescent="0.2">
      <c r="A5" s="9">
        <v>1</v>
      </c>
      <c r="B5" s="5" t="s">
        <v>66</v>
      </c>
      <c r="C5" s="26">
        <v>1971</v>
      </c>
      <c r="D5" s="82" t="s">
        <v>206</v>
      </c>
      <c r="E5" s="32">
        <v>65.900000000000006</v>
      </c>
      <c r="F5" s="5" t="s">
        <v>32</v>
      </c>
      <c r="G5" s="23">
        <v>85</v>
      </c>
      <c r="H5" s="23">
        <v>90</v>
      </c>
      <c r="I5" s="22">
        <v>95</v>
      </c>
      <c r="J5" s="49">
        <v>90</v>
      </c>
      <c r="K5" s="22">
        <v>160</v>
      </c>
      <c r="L5" s="23">
        <v>160</v>
      </c>
      <c r="M5" s="23">
        <v>170</v>
      </c>
      <c r="N5" s="46" t="s">
        <v>67</v>
      </c>
      <c r="O5" s="46" t="s">
        <v>68</v>
      </c>
      <c r="P5" s="17" t="s">
        <v>69</v>
      </c>
      <c r="Q5" s="8">
        <v>270.01</v>
      </c>
      <c r="R5" s="1"/>
      <c r="S5" s="1"/>
      <c r="T5" s="1"/>
      <c r="U5" s="1"/>
    </row>
    <row r="6" spans="1:21" ht="18" x14ac:dyDescent="0.2">
      <c r="A6" s="18">
        <v>2</v>
      </c>
      <c r="B6" s="18" t="s">
        <v>71</v>
      </c>
      <c r="C6" s="18"/>
      <c r="D6" s="18" t="s">
        <v>206</v>
      </c>
      <c r="E6" s="16">
        <v>72.8</v>
      </c>
      <c r="F6" s="18" t="s">
        <v>72</v>
      </c>
      <c r="G6" s="23">
        <v>85</v>
      </c>
      <c r="H6" s="23">
        <v>90</v>
      </c>
      <c r="I6" s="23">
        <v>92.5</v>
      </c>
      <c r="J6" s="49">
        <v>92.5</v>
      </c>
      <c r="K6" s="23">
        <v>132.5</v>
      </c>
      <c r="L6" s="23">
        <v>140</v>
      </c>
      <c r="M6" s="23">
        <v>147.5</v>
      </c>
      <c r="N6" s="49">
        <v>147.5</v>
      </c>
      <c r="O6" s="49">
        <v>240</v>
      </c>
      <c r="P6" s="16" t="s">
        <v>2</v>
      </c>
      <c r="Q6" s="18">
        <v>232.54</v>
      </c>
      <c r="R6" s="1"/>
      <c r="S6" s="1"/>
      <c r="T6" s="1"/>
      <c r="U6" s="1"/>
    </row>
    <row r="7" spans="1:21" ht="18" x14ac:dyDescent="0.2">
      <c r="A7" s="18">
        <v>3</v>
      </c>
      <c r="B7" s="18" t="s">
        <v>73</v>
      </c>
      <c r="C7" s="18">
        <v>1982</v>
      </c>
      <c r="D7" s="18" t="s">
        <v>206</v>
      </c>
      <c r="E7" s="16">
        <v>55.8</v>
      </c>
      <c r="F7" s="18" t="s">
        <v>40</v>
      </c>
      <c r="G7" s="22">
        <v>47.5</v>
      </c>
      <c r="H7" s="23">
        <v>47.5</v>
      </c>
      <c r="I7" s="22">
        <v>50</v>
      </c>
      <c r="J7" s="49">
        <v>47.5</v>
      </c>
      <c r="K7" s="22">
        <v>110</v>
      </c>
      <c r="L7" s="23">
        <v>110</v>
      </c>
      <c r="M7" s="22">
        <v>115</v>
      </c>
      <c r="N7" s="49">
        <v>110</v>
      </c>
      <c r="O7" s="49">
        <v>157.5</v>
      </c>
      <c r="P7" s="16" t="s">
        <v>11</v>
      </c>
      <c r="Q7" s="18">
        <v>185.83</v>
      </c>
    </row>
    <row r="8" spans="1:21" ht="18" x14ac:dyDescent="0.2">
      <c r="A8" s="18">
        <v>4</v>
      </c>
      <c r="B8" s="18" t="s">
        <v>74</v>
      </c>
      <c r="C8" s="18">
        <v>1988</v>
      </c>
      <c r="D8" s="18" t="s">
        <v>206</v>
      </c>
      <c r="E8" s="16">
        <v>54.7</v>
      </c>
      <c r="F8" s="18" t="s">
        <v>75</v>
      </c>
      <c r="G8" s="23">
        <v>35</v>
      </c>
      <c r="H8" s="23">
        <v>37.5</v>
      </c>
      <c r="I8" s="22">
        <v>40</v>
      </c>
      <c r="J8" s="18">
        <v>37.5</v>
      </c>
      <c r="K8" s="23">
        <v>90</v>
      </c>
      <c r="L8" s="23">
        <v>97.5</v>
      </c>
      <c r="M8" s="23">
        <v>110</v>
      </c>
      <c r="N8" s="18">
        <v>110</v>
      </c>
      <c r="O8" s="18">
        <v>150</v>
      </c>
      <c r="P8" s="16" t="s">
        <v>34</v>
      </c>
      <c r="Q8" s="18">
        <v>179.77</v>
      </c>
    </row>
    <row r="9" spans="1:21" ht="18" x14ac:dyDescent="0.2">
      <c r="A9" s="18">
        <v>5</v>
      </c>
      <c r="B9" s="18" t="s">
        <v>76</v>
      </c>
      <c r="C9" s="18">
        <v>1990</v>
      </c>
      <c r="D9" s="18" t="s">
        <v>206</v>
      </c>
      <c r="E9" s="16">
        <v>64.2</v>
      </c>
      <c r="F9" s="18" t="s">
        <v>17</v>
      </c>
      <c r="G9" s="23">
        <v>42.5</v>
      </c>
      <c r="H9" s="25" t="s">
        <v>47</v>
      </c>
      <c r="I9" s="25" t="s">
        <v>47</v>
      </c>
      <c r="J9" s="49">
        <v>42.5</v>
      </c>
      <c r="K9" s="23">
        <v>105</v>
      </c>
      <c r="L9" s="25" t="s">
        <v>47</v>
      </c>
      <c r="M9" s="25" t="s">
        <v>47</v>
      </c>
      <c r="N9" s="49">
        <v>105</v>
      </c>
      <c r="O9" s="49">
        <v>147.5</v>
      </c>
      <c r="P9" s="16" t="s">
        <v>18</v>
      </c>
      <c r="Q9" s="18">
        <v>156.16999999999999</v>
      </c>
    </row>
    <row r="10" spans="1:21" ht="18" x14ac:dyDescent="0.2">
      <c r="A10" s="18"/>
      <c r="B10" s="18" t="s">
        <v>77</v>
      </c>
      <c r="C10" s="18">
        <v>1990</v>
      </c>
      <c r="D10" s="18" t="s">
        <v>206</v>
      </c>
      <c r="E10" s="16">
        <v>51.2</v>
      </c>
      <c r="F10" s="18" t="s">
        <v>13</v>
      </c>
      <c r="G10" s="22">
        <v>47.5</v>
      </c>
      <c r="H10" s="22">
        <v>50</v>
      </c>
      <c r="I10" s="22">
        <v>50</v>
      </c>
      <c r="J10" s="18">
        <v>0</v>
      </c>
      <c r="K10" s="22"/>
      <c r="L10" s="22"/>
      <c r="M10" s="22"/>
      <c r="N10" s="22"/>
      <c r="O10" s="22"/>
      <c r="P10" s="16"/>
      <c r="Q10" s="18"/>
    </row>
    <row r="11" spans="1:21" s="33" customFormat="1" ht="18" x14ac:dyDescent="0.2">
      <c r="A11" s="85" t="s">
        <v>204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21" ht="18" x14ac:dyDescent="0.2">
      <c r="A12" s="18">
        <v>1</v>
      </c>
      <c r="B12" s="18" t="s">
        <v>78</v>
      </c>
      <c r="C12" s="18">
        <v>1997</v>
      </c>
      <c r="D12" s="18" t="s">
        <v>207</v>
      </c>
      <c r="E12" s="16">
        <v>59</v>
      </c>
      <c r="F12" s="18" t="s">
        <v>79</v>
      </c>
      <c r="G12" s="23">
        <v>50</v>
      </c>
      <c r="H12" s="22">
        <v>55</v>
      </c>
      <c r="I12" s="22">
        <v>55</v>
      </c>
      <c r="J12" s="49">
        <v>50</v>
      </c>
      <c r="K12" s="23">
        <v>110</v>
      </c>
      <c r="L12" s="23">
        <v>115</v>
      </c>
      <c r="M12" s="23">
        <v>122.5</v>
      </c>
      <c r="N12" s="49">
        <v>122.5</v>
      </c>
      <c r="O12" s="49">
        <v>172.5</v>
      </c>
      <c r="P12" s="16" t="s">
        <v>11</v>
      </c>
      <c r="Q12" s="18">
        <v>194.84</v>
      </c>
    </row>
    <row r="13" spans="1:21" ht="18" x14ac:dyDescent="0.2">
      <c r="A13" s="92" t="s">
        <v>204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21" ht="18" x14ac:dyDescent="0.2">
      <c r="A14" s="18">
        <v>1</v>
      </c>
      <c r="B14" s="18" t="s">
        <v>80</v>
      </c>
      <c r="C14" s="18">
        <v>1972</v>
      </c>
      <c r="D14" s="18" t="s">
        <v>208</v>
      </c>
      <c r="E14" s="16">
        <v>93.9</v>
      </c>
      <c r="F14" s="18" t="s">
        <v>17</v>
      </c>
      <c r="G14" s="23">
        <v>140</v>
      </c>
      <c r="H14" s="23">
        <v>150</v>
      </c>
      <c r="I14" s="22">
        <v>160</v>
      </c>
      <c r="J14" s="49">
        <v>150</v>
      </c>
      <c r="K14" s="23">
        <v>240</v>
      </c>
      <c r="L14" s="22">
        <v>250</v>
      </c>
      <c r="M14" s="22">
        <v>250</v>
      </c>
      <c r="N14" s="49">
        <v>240</v>
      </c>
      <c r="O14" s="49">
        <v>390</v>
      </c>
      <c r="P14" s="16" t="s">
        <v>11</v>
      </c>
      <c r="Q14" s="18">
        <v>243.9</v>
      </c>
    </row>
    <row r="15" spans="1:21" ht="18" x14ac:dyDescent="0.2">
      <c r="A15" s="18">
        <v>2</v>
      </c>
      <c r="B15" s="18" t="s">
        <v>81</v>
      </c>
      <c r="C15" s="18">
        <v>1975</v>
      </c>
      <c r="D15" s="18" t="s">
        <v>208</v>
      </c>
      <c r="E15" s="16">
        <v>80.400000000000006</v>
      </c>
      <c r="F15" s="18" t="s">
        <v>75</v>
      </c>
      <c r="G15" s="22">
        <v>140</v>
      </c>
      <c r="H15" s="23">
        <v>140</v>
      </c>
      <c r="I15" s="23">
        <v>145</v>
      </c>
      <c r="J15" s="31">
        <v>145</v>
      </c>
      <c r="K15" s="23">
        <v>195</v>
      </c>
      <c r="L15" s="22">
        <v>202.5</v>
      </c>
      <c r="M15" s="23">
        <v>202.5</v>
      </c>
      <c r="N15" s="18">
        <v>202.5</v>
      </c>
      <c r="O15" s="18">
        <v>347.5</v>
      </c>
      <c r="P15" s="16" t="s">
        <v>11</v>
      </c>
      <c r="Q15" s="18">
        <v>236.51</v>
      </c>
    </row>
    <row r="16" spans="1:21" ht="18" x14ac:dyDescent="0.2">
      <c r="A16" s="92" t="s">
        <v>204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1:19" ht="18" x14ac:dyDescent="0.2">
      <c r="A17" s="18">
        <v>1</v>
      </c>
      <c r="B17" s="18" t="s">
        <v>82</v>
      </c>
      <c r="C17" s="18">
        <v>1968</v>
      </c>
      <c r="D17" s="18" t="s">
        <v>209</v>
      </c>
      <c r="E17" s="16">
        <v>112.3</v>
      </c>
      <c r="F17" s="18" t="s">
        <v>17</v>
      </c>
      <c r="G17" s="23">
        <v>160</v>
      </c>
      <c r="H17" s="23">
        <v>170</v>
      </c>
      <c r="I17" s="22">
        <v>175</v>
      </c>
      <c r="J17" s="49">
        <v>170</v>
      </c>
      <c r="K17" s="23">
        <v>160</v>
      </c>
      <c r="L17" s="23">
        <v>175</v>
      </c>
      <c r="M17" s="22">
        <v>180</v>
      </c>
      <c r="N17" s="49">
        <v>175</v>
      </c>
      <c r="O17" s="49">
        <v>345</v>
      </c>
      <c r="P17" s="16" t="s">
        <v>34</v>
      </c>
      <c r="Q17" s="55">
        <v>201.79</v>
      </c>
      <c r="R17" s="57"/>
      <c r="S17" s="57"/>
    </row>
    <row r="18" spans="1:19" s="38" customFormat="1" ht="18" x14ac:dyDescent="0.2">
      <c r="A18" s="101" t="s">
        <v>192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53"/>
      <c r="S18" s="59"/>
    </row>
    <row r="19" spans="1:19" s="38" customFormat="1" ht="18" x14ac:dyDescent="0.2">
      <c r="A19" s="18">
        <v>1</v>
      </c>
      <c r="B19" s="18" t="s">
        <v>86</v>
      </c>
      <c r="C19" s="18">
        <v>1988</v>
      </c>
      <c r="D19" s="18" t="s">
        <v>206</v>
      </c>
      <c r="E19" s="16">
        <v>82.5</v>
      </c>
      <c r="F19" s="18" t="s">
        <v>79</v>
      </c>
      <c r="G19" s="23">
        <v>135</v>
      </c>
      <c r="H19" s="23">
        <v>145</v>
      </c>
      <c r="I19" s="22">
        <v>150</v>
      </c>
      <c r="J19" s="18">
        <v>145</v>
      </c>
      <c r="K19" s="23">
        <v>235</v>
      </c>
      <c r="L19" s="22">
        <v>260</v>
      </c>
      <c r="M19" s="22">
        <v>260</v>
      </c>
      <c r="N19" s="18">
        <v>235</v>
      </c>
      <c r="O19" s="18">
        <v>380</v>
      </c>
      <c r="P19" s="16" t="s">
        <v>11</v>
      </c>
      <c r="Q19" s="55">
        <v>254.56</v>
      </c>
      <c r="R19" s="53"/>
      <c r="S19" s="59"/>
    </row>
    <row r="20" spans="1:19" ht="18" x14ac:dyDescent="0.2">
      <c r="A20" s="18">
        <v>2</v>
      </c>
      <c r="B20" s="18" t="s">
        <v>83</v>
      </c>
      <c r="C20" s="18">
        <v>1984</v>
      </c>
      <c r="D20" s="18" t="s">
        <v>206</v>
      </c>
      <c r="E20" s="16">
        <v>81.3</v>
      </c>
      <c r="F20" s="18" t="s">
        <v>32</v>
      </c>
      <c r="G20" s="23">
        <v>135</v>
      </c>
      <c r="H20" s="23">
        <v>140</v>
      </c>
      <c r="I20" s="22">
        <v>145</v>
      </c>
      <c r="J20" s="18">
        <v>140</v>
      </c>
      <c r="K20" s="23">
        <v>220</v>
      </c>
      <c r="L20" s="23">
        <v>235</v>
      </c>
      <c r="M20" s="22">
        <v>250</v>
      </c>
      <c r="N20" s="49">
        <v>235</v>
      </c>
      <c r="O20" s="18">
        <v>375</v>
      </c>
      <c r="P20" s="16" t="s">
        <v>11</v>
      </c>
      <c r="Q20" s="55">
        <v>253.45</v>
      </c>
      <c r="R20" s="53"/>
      <c r="S20" s="57"/>
    </row>
    <row r="21" spans="1:19" ht="18" x14ac:dyDescent="0.2">
      <c r="A21" s="18">
        <v>3</v>
      </c>
      <c r="B21" s="18" t="s">
        <v>84</v>
      </c>
      <c r="C21" s="18">
        <v>1991</v>
      </c>
      <c r="D21" s="18" t="s">
        <v>206</v>
      </c>
      <c r="E21" s="16">
        <v>74.8</v>
      </c>
      <c r="F21" s="18" t="s">
        <v>85</v>
      </c>
      <c r="G21" s="23">
        <v>105</v>
      </c>
      <c r="H21" s="22">
        <v>112.5</v>
      </c>
      <c r="I21" s="23">
        <v>112.5</v>
      </c>
      <c r="J21" s="49">
        <v>112.5</v>
      </c>
      <c r="K21" s="23">
        <v>185</v>
      </c>
      <c r="L21" s="23">
        <v>197.5</v>
      </c>
      <c r="M21" s="23">
        <v>205</v>
      </c>
      <c r="N21" s="49">
        <v>205</v>
      </c>
      <c r="O21" s="49">
        <v>317.5</v>
      </c>
      <c r="P21" s="16" t="s">
        <v>11</v>
      </c>
      <c r="Q21" s="55">
        <v>226.66</v>
      </c>
      <c r="R21" s="53"/>
      <c r="S21" s="57"/>
    </row>
    <row r="22" spans="1:19" ht="18" x14ac:dyDescent="0.2">
      <c r="A22" s="18">
        <v>4</v>
      </c>
      <c r="B22" s="18" t="s">
        <v>41</v>
      </c>
      <c r="C22" s="18">
        <v>1981</v>
      </c>
      <c r="D22" s="18" t="s">
        <v>206</v>
      </c>
      <c r="E22" s="16">
        <v>79.8</v>
      </c>
      <c r="F22" s="18" t="s">
        <v>42</v>
      </c>
      <c r="G22" s="23">
        <v>125</v>
      </c>
      <c r="H22" s="23">
        <v>127.5</v>
      </c>
      <c r="I22" s="22">
        <v>130</v>
      </c>
      <c r="J22" s="18">
        <v>127.5</v>
      </c>
      <c r="K22" s="23">
        <v>195</v>
      </c>
      <c r="L22" s="23">
        <v>202.5</v>
      </c>
      <c r="M22" s="22">
        <v>207.5</v>
      </c>
      <c r="N22" s="18">
        <v>202.5</v>
      </c>
      <c r="O22" s="18">
        <v>330</v>
      </c>
      <c r="P22" s="16" t="s">
        <v>34</v>
      </c>
      <c r="Q22" s="55">
        <v>225.65</v>
      </c>
      <c r="R22" s="53"/>
      <c r="S22" s="57"/>
    </row>
    <row r="23" spans="1:19" s="38" customFormat="1" ht="18" x14ac:dyDescent="0.2">
      <c r="A23" s="101" t="s">
        <v>193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53"/>
      <c r="S23" s="59"/>
    </row>
    <row r="24" spans="1:19" s="38" customFormat="1" ht="18" x14ac:dyDescent="0.2">
      <c r="A24" s="36">
        <v>1</v>
      </c>
      <c r="B24" s="36" t="s">
        <v>92</v>
      </c>
      <c r="C24" s="36">
        <v>1985</v>
      </c>
      <c r="D24" s="18" t="s">
        <v>206</v>
      </c>
      <c r="E24" s="37">
        <v>88.7</v>
      </c>
      <c r="F24" s="36" t="s">
        <v>93</v>
      </c>
      <c r="G24" s="23">
        <v>185</v>
      </c>
      <c r="H24" s="23">
        <v>190</v>
      </c>
      <c r="I24" s="22">
        <v>195</v>
      </c>
      <c r="J24" s="51">
        <v>190</v>
      </c>
      <c r="K24" s="23">
        <v>302.5</v>
      </c>
      <c r="L24" s="23">
        <v>315</v>
      </c>
      <c r="M24" s="23">
        <v>330</v>
      </c>
      <c r="N24" s="51">
        <v>330</v>
      </c>
      <c r="O24" s="78">
        <v>520</v>
      </c>
      <c r="P24" s="37" t="s">
        <v>69</v>
      </c>
      <c r="Q24" s="56">
        <v>334.46</v>
      </c>
      <c r="R24" s="58"/>
      <c r="S24" s="59"/>
    </row>
    <row r="25" spans="1:19" ht="18" x14ac:dyDescent="0.2">
      <c r="A25" s="36">
        <v>2</v>
      </c>
      <c r="B25" s="36" t="s">
        <v>52</v>
      </c>
      <c r="C25" s="36">
        <v>1987</v>
      </c>
      <c r="D25" s="18" t="s">
        <v>206</v>
      </c>
      <c r="E25" s="37">
        <v>102.8</v>
      </c>
      <c r="F25" s="36" t="s">
        <v>20</v>
      </c>
      <c r="G25" s="23">
        <v>170</v>
      </c>
      <c r="H25" s="23">
        <v>180</v>
      </c>
      <c r="I25" s="23">
        <v>185</v>
      </c>
      <c r="J25" s="51">
        <v>185</v>
      </c>
      <c r="K25" s="23">
        <v>330</v>
      </c>
      <c r="L25" s="23">
        <v>340</v>
      </c>
      <c r="M25" s="23">
        <v>350</v>
      </c>
      <c r="N25" s="51">
        <v>350</v>
      </c>
      <c r="O25" s="50">
        <v>535</v>
      </c>
      <c r="P25" s="37" t="s">
        <v>69</v>
      </c>
      <c r="Q25" s="56">
        <v>322.12</v>
      </c>
      <c r="R25" s="58"/>
      <c r="S25" s="57"/>
    </row>
    <row r="26" spans="1:19" s="38" customFormat="1" ht="18" x14ac:dyDescent="0.2">
      <c r="A26" s="36">
        <v>3</v>
      </c>
      <c r="B26" s="36" t="s">
        <v>43</v>
      </c>
      <c r="C26" s="36">
        <v>1983</v>
      </c>
      <c r="D26" s="18" t="s">
        <v>206</v>
      </c>
      <c r="E26" s="37">
        <v>90</v>
      </c>
      <c r="F26" s="36" t="s">
        <v>79</v>
      </c>
      <c r="G26" s="23">
        <v>160</v>
      </c>
      <c r="H26" s="23">
        <v>170</v>
      </c>
      <c r="I26" s="23">
        <v>175</v>
      </c>
      <c r="J26" s="36">
        <v>175</v>
      </c>
      <c r="K26" s="22">
        <v>285</v>
      </c>
      <c r="L26" s="23">
        <v>295</v>
      </c>
      <c r="M26" s="23">
        <v>310</v>
      </c>
      <c r="N26" s="36">
        <v>310</v>
      </c>
      <c r="O26" s="31">
        <v>485</v>
      </c>
      <c r="P26" s="37" t="s">
        <v>2</v>
      </c>
      <c r="Q26" s="56">
        <v>309.62</v>
      </c>
      <c r="R26" s="58"/>
      <c r="S26" s="59"/>
    </row>
    <row r="27" spans="1:19" s="38" customFormat="1" ht="18" x14ac:dyDescent="0.2">
      <c r="A27" s="18">
        <v>4</v>
      </c>
      <c r="B27" s="18" t="s">
        <v>88</v>
      </c>
      <c r="C27" s="18">
        <v>1991</v>
      </c>
      <c r="D27" s="18" t="s">
        <v>206</v>
      </c>
      <c r="E27" s="16">
        <v>90</v>
      </c>
      <c r="F27" s="18" t="s">
        <v>89</v>
      </c>
      <c r="G27" s="23">
        <v>125</v>
      </c>
      <c r="H27" s="23">
        <v>135</v>
      </c>
      <c r="I27" s="23">
        <v>140</v>
      </c>
      <c r="J27" s="18">
        <v>140</v>
      </c>
      <c r="K27" s="23">
        <v>265</v>
      </c>
      <c r="L27" s="22">
        <v>275</v>
      </c>
      <c r="M27" s="22">
        <v>275</v>
      </c>
      <c r="N27" s="18">
        <v>265</v>
      </c>
      <c r="O27" s="18">
        <v>405</v>
      </c>
      <c r="P27" s="16" t="s">
        <v>11</v>
      </c>
      <c r="Q27" s="55">
        <v>258.55</v>
      </c>
      <c r="R27" s="53"/>
      <c r="S27" s="59"/>
    </row>
    <row r="28" spans="1:19" ht="18" x14ac:dyDescent="0.2">
      <c r="A28" s="18">
        <v>5</v>
      </c>
      <c r="B28" s="18" t="s">
        <v>87</v>
      </c>
      <c r="C28" s="18">
        <v>1980</v>
      </c>
      <c r="D28" s="18" t="s">
        <v>206</v>
      </c>
      <c r="E28" s="16">
        <v>96.4</v>
      </c>
      <c r="F28" s="18" t="s">
        <v>32</v>
      </c>
      <c r="G28" s="22">
        <v>135</v>
      </c>
      <c r="H28" s="23">
        <v>135</v>
      </c>
      <c r="I28" s="23">
        <v>142.5</v>
      </c>
      <c r="J28" s="49">
        <v>142.5</v>
      </c>
      <c r="K28" s="23">
        <v>202.5</v>
      </c>
      <c r="L28" s="23">
        <v>212.5</v>
      </c>
      <c r="M28" s="23">
        <v>222.5</v>
      </c>
      <c r="N28" s="49">
        <v>222.5</v>
      </c>
      <c r="O28" s="49">
        <v>365</v>
      </c>
      <c r="P28" s="16" t="s">
        <v>34</v>
      </c>
      <c r="Q28" s="55">
        <v>225.57</v>
      </c>
      <c r="R28" s="53"/>
      <c r="S28" s="57"/>
    </row>
    <row r="29" spans="1:19" ht="18" x14ac:dyDescent="0.2">
      <c r="A29" s="18">
        <v>6</v>
      </c>
      <c r="B29" s="18" t="s">
        <v>94</v>
      </c>
      <c r="C29" s="18">
        <v>1986</v>
      </c>
      <c r="D29" s="18" t="s">
        <v>206</v>
      </c>
      <c r="E29" s="16">
        <v>108.2</v>
      </c>
      <c r="F29" s="18" t="s">
        <v>75</v>
      </c>
      <c r="G29" s="23">
        <v>150</v>
      </c>
      <c r="H29" s="23">
        <v>155</v>
      </c>
      <c r="I29" s="23">
        <v>160</v>
      </c>
      <c r="J29" s="18">
        <v>160</v>
      </c>
      <c r="K29" s="23">
        <v>190</v>
      </c>
      <c r="L29" s="23">
        <v>205</v>
      </c>
      <c r="M29" s="23">
        <v>220</v>
      </c>
      <c r="N29" s="18">
        <v>220</v>
      </c>
      <c r="O29" s="18">
        <v>380</v>
      </c>
      <c r="P29" s="16" t="s">
        <v>34</v>
      </c>
      <c r="Q29" s="55">
        <v>224.81</v>
      </c>
      <c r="R29" s="53"/>
      <c r="S29" s="57"/>
    </row>
    <row r="30" spans="1:19" ht="18" x14ac:dyDescent="0.2">
      <c r="A30" s="18"/>
      <c r="B30" s="18" t="s">
        <v>90</v>
      </c>
      <c r="C30" s="18">
        <v>1994</v>
      </c>
      <c r="D30" s="18" t="s">
        <v>206</v>
      </c>
      <c r="E30" s="16">
        <v>74.900000000000006</v>
      </c>
      <c r="F30" s="18" t="s">
        <v>91</v>
      </c>
      <c r="G30" s="22">
        <v>140</v>
      </c>
      <c r="H30" s="23">
        <v>140</v>
      </c>
      <c r="I30" s="22">
        <v>147.5</v>
      </c>
      <c r="J30" s="29">
        <v>140</v>
      </c>
      <c r="K30" s="22">
        <v>265</v>
      </c>
      <c r="L30" s="22">
        <v>265</v>
      </c>
      <c r="M30" s="22">
        <v>265</v>
      </c>
      <c r="N30" s="18">
        <v>0</v>
      </c>
      <c r="O30" s="22"/>
      <c r="P30" s="16"/>
      <c r="Q30" s="55"/>
      <c r="R30" s="53"/>
      <c r="S30" s="57"/>
    </row>
    <row r="31" spans="1:19" ht="18" x14ac:dyDescent="0.2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1"/>
      <c r="R31" s="57"/>
      <c r="S31" s="57"/>
    </row>
    <row r="32" spans="1:19" ht="18" x14ac:dyDescent="0.2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1"/>
      <c r="R32" s="57"/>
      <c r="S32" s="57"/>
    </row>
    <row r="33" spans="1:19" ht="18" x14ac:dyDescent="0.2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1"/>
      <c r="R33" s="57"/>
      <c r="S33" s="57"/>
    </row>
    <row r="34" spans="1:19" ht="18" x14ac:dyDescent="0.2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1"/>
    </row>
    <row r="35" spans="1:19" ht="18" x14ac:dyDescent="0.2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1"/>
    </row>
    <row r="36" spans="1:19" ht="18" x14ac:dyDescent="0.2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1"/>
    </row>
    <row r="37" spans="1:19" ht="18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1"/>
    </row>
    <row r="38" spans="1:19" ht="18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1"/>
    </row>
    <row r="39" spans="1:19" ht="18" x14ac:dyDescent="0.2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1"/>
    </row>
    <row r="40" spans="1:19" ht="18" x14ac:dyDescent="0.2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1"/>
    </row>
    <row r="41" spans="1:19" ht="18" x14ac:dyDescent="0.2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1"/>
    </row>
    <row r="42" spans="1:19" ht="18" x14ac:dyDescent="0.2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1"/>
    </row>
    <row r="43" spans="1:19" ht="18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1"/>
    </row>
    <row r="44" spans="1:19" ht="18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1"/>
    </row>
    <row r="45" spans="1:19" ht="18" x14ac:dyDescent="0.2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1"/>
    </row>
    <row r="46" spans="1:19" ht="18" x14ac:dyDescent="0.2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1"/>
    </row>
    <row r="47" spans="1:19" ht="18" x14ac:dyDescent="0.2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"/>
    </row>
    <row r="48" spans="1:19" ht="18" x14ac:dyDescent="0.2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1"/>
    </row>
    <row r="49" spans="1:17" ht="18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1"/>
    </row>
    <row r="50" spans="1:17" ht="18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1"/>
    </row>
    <row r="51" spans="1:17" ht="18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1"/>
    </row>
    <row r="52" spans="1:17" ht="18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1"/>
    </row>
    <row r="53" spans="1:17" ht="18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1"/>
    </row>
    <row r="54" spans="1:17" ht="18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1"/>
    </row>
    <row r="55" spans="1:17" ht="18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1"/>
    </row>
    <row r="56" spans="1:17" ht="18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1"/>
    </row>
    <row r="57" spans="1:17" ht="18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1"/>
    </row>
    <row r="58" spans="1:17" ht="18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1"/>
    </row>
    <row r="59" spans="1:17" ht="18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1"/>
    </row>
    <row r="60" spans="1:17" ht="18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1"/>
    </row>
    <row r="61" spans="1:17" ht="18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1"/>
    </row>
    <row r="62" spans="1:17" ht="18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1"/>
    </row>
    <row r="63" spans="1:17" ht="18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1"/>
    </row>
    <row r="64" spans="1:17" ht="18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1"/>
    </row>
    <row r="65" spans="1:17" ht="18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1"/>
    </row>
    <row r="66" spans="1:17" ht="18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1"/>
    </row>
    <row r="67" spans="1:17" ht="18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1"/>
    </row>
    <row r="68" spans="1:17" ht="18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</row>
    <row r="69" spans="1:17" ht="18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</row>
    <row r="70" spans="1:17" ht="18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</row>
    <row r="71" spans="1:17" ht="18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</row>
    <row r="72" spans="1:17" ht="18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</row>
    <row r="73" spans="1:17" ht="18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</row>
    <row r="74" spans="1:17" ht="18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</row>
    <row r="75" spans="1:17" ht="18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</row>
    <row r="76" spans="1:17" ht="18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</row>
    <row r="77" spans="1:17" ht="18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</row>
    <row r="78" spans="1:17" ht="18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</row>
    <row r="79" spans="1:17" ht="18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</row>
    <row r="80" spans="1:17" ht="18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</row>
    <row r="81" spans="1:16" ht="18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</row>
    <row r="82" spans="1:16" ht="18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</row>
    <row r="83" spans="1:16" ht="18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</row>
    <row r="84" spans="1:16" ht="18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</row>
    <row r="85" spans="1:16" ht="18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</row>
    <row r="86" spans="1:16" ht="18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</row>
    <row r="87" spans="1:16" ht="18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</row>
    <row r="88" spans="1:16" ht="18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</row>
    <row r="89" spans="1:16" ht="18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</row>
    <row r="90" spans="1:16" ht="18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</row>
    <row r="91" spans="1:16" ht="18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</row>
    <row r="92" spans="1:16" ht="18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</row>
    <row r="93" spans="1:16" ht="18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</row>
    <row r="94" spans="1:16" ht="18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</row>
    <row r="95" spans="1:16" ht="18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</row>
    <row r="96" spans="1:16" ht="18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</row>
    <row r="97" spans="1:16" ht="18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</row>
    <row r="98" spans="1:16" ht="18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</row>
    <row r="99" spans="1:16" ht="18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</row>
    <row r="100" spans="1:16" ht="18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</row>
    <row r="101" spans="1:16" ht="18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</row>
    <row r="102" spans="1:16" ht="18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</row>
    <row r="103" spans="1:16" ht="18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</row>
    <row r="104" spans="1:16" ht="18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</row>
    <row r="105" spans="1:16" ht="18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</row>
    <row r="106" spans="1:16" ht="18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</row>
    <row r="107" spans="1:16" ht="18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</row>
    <row r="108" spans="1:16" ht="18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</row>
    <row r="109" spans="1:16" ht="18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</row>
    <row r="110" spans="1:16" ht="18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</row>
    <row r="111" spans="1:16" ht="18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</row>
    <row r="112" spans="1:16" ht="18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</row>
    <row r="113" spans="1:16" ht="18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</row>
    <row r="114" spans="1:16" ht="18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</row>
    <row r="115" spans="1:16" ht="18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</row>
    <row r="116" spans="1:16" ht="18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</row>
    <row r="117" spans="1:16" ht="18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</row>
    <row r="118" spans="1:16" ht="18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</row>
    <row r="119" spans="1:16" ht="18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</row>
    <row r="120" spans="1:16" ht="18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</row>
    <row r="121" spans="1:16" ht="18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</row>
    <row r="122" spans="1:16" ht="18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</row>
    <row r="123" spans="1:16" ht="18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</row>
    <row r="124" spans="1:16" ht="18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</row>
    <row r="125" spans="1:16" ht="18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</row>
    <row r="126" spans="1:16" ht="18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</row>
    <row r="127" spans="1:16" ht="18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</row>
    <row r="128" spans="1:16" ht="18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</row>
    <row r="129" spans="1:16" ht="18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</row>
    <row r="130" spans="1:16" ht="18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</row>
  </sheetData>
  <sortState ref="A18:R30">
    <sortCondition ref="R30"/>
  </sortState>
  <mergeCells count="18">
    <mergeCell ref="A4:Q4"/>
    <mergeCell ref="A11:Q11"/>
    <mergeCell ref="A23:Q23"/>
    <mergeCell ref="A18:Q18"/>
    <mergeCell ref="A13:Q13"/>
    <mergeCell ref="A16:Q16"/>
    <mergeCell ref="A1:Q1"/>
    <mergeCell ref="A2:A3"/>
    <mergeCell ref="B2:B3"/>
    <mergeCell ref="C2:C3"/>
    <mergeCell ref="E2:E3"/>
    <mergeCell ref="F2:F3"/>
    <mergeCell ref="G2:J2"/>
    <mergeCell ref="K2:N2"/>
    <mergeCell ref="O2:O3"/>
    <mergeCell ref="P2:P3"/>
    <mergeCell ref="Q2:Q3"/>
    <mergeCell ref="D2:D3"/>
  </mergeCells>
  <pageMargins left="0.12" right="0.09" top="0.11" bottom="0.1" header="0.14000000000000001" footer="0.08"/>
  <pageSetup paperSize="9" scale="81" fitToHeight="0" orientation="landscape" r:id="rId1"/>
  <colBreaks count="1" manualBreakCount="1">
    <brk id="17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Q44"/>
  <sheetViews>
    <sheetView topLeftCell="A10" zoomScaleNormal="100" zoomScaleSheetLayoutView="70" workbookViewId="0">
      <selection activeCell="D18" sqref="D18"/>
    </sheetView>
  </sheetViews>
  <sheetFormatPr baseColWidth="10" defaultColWidth="9.1640625" defaultRowHeight="18" x14ac:dyDescent="0.2"/>
  <cols>
    <col min="1" max="1" width="4.1640625" style="1" customWidth="1"/>
    <col min="2" max="2" width="27" style="1" customWidth="1"/>
    <col min="3" max="4" width="7.1640625" style="2" customWidth="1"/>
    <col min="5" max="5" width="8.1640625" style="39" customWidth="1"/>
    <col min="6" max="6" width="13.83203125" style="1" customWidth="1"/>
    <col min="7" max="10" width="9.1640625" style="1"/>
    <col min="11" max="11" width="9.33203125" style="2" customWidth="1"/>
    <col min="12" max="12" width="9.6640625" style="3" customWidth="1"/>
    <col min="13" max="16384" width="9.1640625" style="1"/>
  </cols>
  <sheetData>
    <row r="1" spans="1:17" ht="22.5" customHeight="1" x14ac:dyDescent="0.2">
      <c r="A1" s="96" t="s">
        <v>196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2"/>
      <c r="N1" s="72"/>
      <c r="O1" s="72"/>
      <c r="P1" s="72"/>
      <c r="Q1" s="72"/>
    </row>
    <row r="2" spans="1:17" x14ac:dyDescent="0.2">
      <c r="A2" s="97" t="s">
        <v>199</v>
      </c>
      <c r="B2" s="90" t="s">
        <v>200</v>
      </c>
      <c r="C2" s="90" t="s">
        <v>201</v>
      </c>
      <c r="D2" s="107" t="s">
        <v>205</v>
      </c>
      <c r="E2" s="104" t="s">
        <v>202</v>
      </c>
      <c r="F2" s="90"/>
      <c r="G2" s="87" t="s">
        <v>95</v>
      </c>
      <c r="H2" s="87"/>
      <c r="I2" s="87"/>
      <c r="J2" s="87"/>
      <c r="K2" s="105" t="s">
        <v>3</v>
      </c>
      <c r="L2" s="106" t="s">
        <v>203</v>
      </c>
    </row>
    <row r="3" spans="1:17" ht="19" x14ac:dyDescent="0.2">
      <c r="A3" s="97"/>
      <c r="B3" s="90"/>
      <c r="C3" s="90"/>
      <c r="D3" s="108"/>
      <c r="E3" s="104"/>
      <c r="F3" s="90"/>
      <c r="G3" s="32">
        <v>1</v>
      </c>
      <c r="H3" s="32">
        <v>2</v>
      </c>
      <c r="I3" s="32">
        <v>3</v>
      </c>
      <c r="J3" s="32" t="s">
        <v>5</v>
      </c>
      <c r="K3" s="105"/>
      <c r="L3" s="106"/>
    </row>
    <row r="4" spans="1:17" x14ac:dyDescent="0.2">
      <c r="A4" s="92" t="s">
        <v>204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7" x14ac:dyDescent="0.2">
      <c r="A5" s="18">
        <v>1</v>
      </c>
      <c r="B5" s="18" t="s">
        <v>96</v>
      </c>
      <c r="C5" s="16">
        <v>1997</v>
      </c>
      <c r="D5" s="16" t="s">
        <v>207</v>
      </c>
      <c r="E5" s="40">
        <v>56.8</v>
      </c>
      <c r="F5" s="18" t="s">
        <v>97</v>
      </c>
      <c r="G5" s="13">
        <v>110</v>
      </c>
      <c r="H5" s="13">
        <v>125</v>
      </c>
      <c r="I5" s="22">
        <v>135</v>
      </c>
      <c r="J5" s="18">
        <v>125</v>
      </c>
      <c r="K5" s="16" t="s">
        <v>11</v>
      </c>
      <c r="L5" s="12">
        <v>145.44999999999999</v>
      </c>
      <c r="M5" s="1">
        <f>N5*J5</f>
        <v>145.44930829847107</v>
      </c>
      <c r="N5" s="83">
        <f>500/((594.31747775582)+(-27.23842536447*E5)+(0.82112226871 *E5^2)+(-0.009307339132*E5^3)+(0.00004731582*E5^4)+(-0.00000009054*E5^5))</f>
        <v>1.1635944663877684</v>
      </c>
    </row>
    <row r="6" spans="1:17" x14ac:dyDescent="0.2">
      <c r="A6" s="103" t="s">
        <v>218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N6" s="83"/>
    </row>
    <row r="7" spans="1:17" x14ac:dyDescent="0.2">
      <c r="A7" s="18">
        <v>1</v>
      </c>
      <c r="B7" s="18" t="s">
        <v>98</v>
      </c>
      <c r="C7" s="16">
        <v>1989</v>
      </c>
      <c r="D7" s="16" t="s">
        <v>206</v>
      </c>
      <c r="E7" s="40">
        <v>51.9</v>
      </c>
      <c r="F7" s="18" t="s">
        <v>79</v>
      </c>
      <c r="G7" s="23">
        <v>110</v>
      </c>
      <c r="H7" s="23">
        <v>115</v>
      </c>
      <c r="I7" s="23">
        <v>120</v>
      </c>
      <c r="J7" s="18">
        <v>120</v>
      </c>
      <c r="K7" s="16" t="s">
        <v>2</v>
      </c>
      <c r="L7" s="12">
        <v>149.82</v>
      </c>
      <c r="M7" s="1">
        <f t="shared" ref="M7:M13" si="0">N7*J7</f>
        <v>149.81899934120341</v>
      </c>
      <c r="N7" s="83">
        <f t="shared" ref="N7:N13" si="1">500/((594.31747775582)+(-27.23842536447*E7)+(0.82112226871 *E7^2)+(-0.009307339132*E7^3)+(0.00004731582*E7^4)+(-0.00000009054*E7^5))</f>
        <v>1.248491661176695</v>
      </c>
    </row>
    <row r="8" spans="1:17" x14ac:dyDescent="0.2">
      <c r="A8" s="18">
        <v>2</v>
      </c>
      <c r="B8" s="18" t="s">
        <v>99</v>
      </c>
      <c r="C8" s="16">
        <v>1991</v>
      </c>
      <c r="D8" s="16" t="s">
        <v>206</v>
      </c>
      <c r="E8" s="40">
        <v>43.6</v>
      </c>
      <c r="F8" s="18" t="s">
        <v>13</v>
      </c>
      <c r="G8" s="23">
        <v>97.5</v>
      </c>
      <c r="H8" s="23">
        <v>102.5</v>
      </c>
      <c r="I8" s="23">
        <v>105</v>
      </c>
      <c r="J8" s="18">
        <v>105</v>
      </c>
      <c r="K8" s="16" t="s">
        <v>2</v>
      </c>
      <c r="L8" s="12">
        <v>148.74</v>
      </c>
      <c r="M8" s="1">
        <f t="shared" si="0"/>
        <v>148.74590124573066</v>
      </c>
      <c r="N8" s="83">
        <f t="shared" si="1"/>
        <v>1.4166276309117207</v>
      </c>
    </row>
    <row r="9" spans="1:17" x14ac:dyDescent="0.2">
      <c r="A9" s="18">
        <v>3</v>
      </c>
      <c r="B9" s="18" t="s">
        <v>100</v>
      </c>
      <c r="C9" s="16">
        <v>1982</v>
      </c>
      <c r="D9" s="16" t="s">
        <v>206</v>
      </c>
      <c r="E9" s="40">
        <v>47.3</v>
      </c>
      <c r="F9" s="18" t="s">
        <v>42</v>
      </c>
      <c r="G9" s="23">
        <v>90</v>
      </c>
      <c r="H9" s="23">
        <v>97.5</v>
      </c>
      <c r="I9" s="23">
        <v>100</v>
      </c>
      <c r="J9" s="18">
        <v>100</v>
      </c>
      <c r="K9" s="16" t="s">
        <v>11</v>
      </c>
      <c r="L9" s="12">
        <v>133.87</v>
      </c>
      <c r="M9" s="1">
        <f t="shared" si="0"/>
        <v>133.87164771147516</v>
      </c>
      <c r="N9" s="83">
        <f t="shared" si="1"/>
        <v>1.3387164771147515</v>
      </c>
    </row>
    <row r="10" spans="1:17" x14ac:dyDescent="0.2">
      <c r="A10" s="103" t="s">
        <v>219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N10" s="83"/>
    </row>
    <row r="11" spans="1:17" x14ac:dyDescent="0.2">
      <c r="A11" s="73">
        <v>1</v>
      </c>
      <c r="B11" s="73" t="s">
        <v>101</v>
      </c>
      <c r="C11" s="74">
        <v>1992</v>
      </c>
      <c r="D11" s="74" t="s">
        <v>206</v>
      </c>
      <c r="E11" s="75">
        <v>74.8</v>
      </c>
      <c r="F11" s="73" t="s">
        <v>20</v>
      </c>
      <c r="G11" s="76">
        <v>135</v>
      </c>
      <c r="H11" s="76">
        <v>145</v>
      </c>
      <c r="I11" s="76">
        <v>150</v>
      </c>
      <c r="J11" s="1">
        <v>150</v>
      </c>
      <c r="K11" s="74" t="s">
        <v>2</v>
      </c>
      <c r="L11" s="77">
        <v>147.59</v>
      </c>
      <c r="M11" s="1">
        <f t="shared" si="0"/>
        <v>142.83518392496222</v>
      </c>
      <c r="N11" s="83">
        <f t="shared" si="1"/>
        <v>0.95223455949974811</v>
      </c>
    </row>
    <row r="12" spans="1:17" x14ac:dyDescent="0.2">
      <c r="A12" s="18">
        <v>2</v>
      </c>
      <c r="B12" s="18" t="s">
        <v>102</v>
      </c>
      <c r="C12" s="16">
        <v>1988</v>
      </c>
      <c r="D12" s="16" t="s">
        <v>206</v>
      </c>
      <c r="E12" s="40">
        <v>54.7</v>
      </c>
      <c r="F12" s="18" t="s">
        <v>75</v>
      </c>
      <c r="G12" s="23">
        <v>110</v>
      </c>
      <c r="H12" s="25" t="s">
        <v>47</v>
      </c>
      <c r="I12" s="25" t="s">
        <v>47</v>
      </c>
      <c r="J12" s="31">
        <v>110</v>
      </c>
      <c r="K12" s="16" t="s">
        <v>11</v>
      </c>
      <c r="L12" s="12">
        <v>131.84</v>
      </c>
      <c r="M12" s="1">
        <f t="shared" si="0"/>
        <v>131.83072306297404</v>
      </c>
      <c r="N12" s="83">
        <f t="shared" si="1"/>
        <v>1.1984611187543095</v>
      </c>
    </row>
    <row r="13" spans="1:17" x14ac:dyDescent="0.2">
      <c r="A13" s="18">
        <v>3</v>
      </c>
      <c r="B13" s="18" t="s">
        <v>73</v>
      </c>
      <c r="C13" s="16">
        <v>1982</v>
      </c>
      <c r="D13" s="16" t="s">
        <v>206</v>
      </c>
      <c r="E13" s="40">
        <v>55.8</v>
      </c>
      <c r="F13" s="18" t="s">
        <v>40</v>
      </c>
      <c r="G13" s="23">
        <v>110</v>
      </c>
      <c r="H13" s="25" t="s">
        <v>47</v>
      </c>
      <c r="I13" s="25" t="s">
        <v>47</v>
      </c>
      <c r="J13" s="18">
        <v>110</v>
      </c>
      <c r="K13" s="16" t="s">
        <v>11</v>
      </c>
      <c r="L13" s="12">
        <v>129.79</v>
      </c>
      <c r="M13" s="1">
        <f t="shared" si="0"/>
        <v>129.79011265706555</v>
      </c>
      <c r="N13" s="83">
        <f t="shared" si="1"/>
        <v>1.1799101150642322</v>
      </c>
    </row>
    <row r="14" spans="1:17" x14ac:dyDescent="0.2">
      <c r="A14" s="92" t="s">
        <v>204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47"/>
    </row>
    <row r="15" spans="1:17" x14ac:dyDescent="0.2">
      <c r="A15" s="18">
        <v>1</v>
      </c>
      <c r="B15" s="18" t="s">
        <v>19</v>
      </c>
      <c r="C15" s="16">
        <v>1999</v>
      </c>
      <c r="D15" s="16" t="s">
        <v>211</v>
      </c>
      <c r="E15" s="40">
        <v>95</v>
      </c>
      <c r="F15" s="18" t="s">
        <v>20</v>
      </c>
      <c r="G15" s="23">
        <v>300</v>
      </c>
      <c r="H15" s="25" t="s">
        <v>47</v>
      </c>
      <c r="I15" s="25" t="s">
        <v>47</v>
      </c>
      <c r="J15" s="78">
        <v>300</v>
      </c>
      <c r="K15" s="16" t="s">
        <v>2</v>
      </c>
      <c r="L15" s="12">
        <v>186.6</v>
      </c>
      <c r="M15" s="1">
        <f>N15*J15</f>
        <v>186.60844756421841</v>
      </c>
      <c r="N15" s="83">
        <f t="shared" ref="N15:N39" si="2">500/((-216.0475144)+(16.2606339*E15)+(-0.002388645*E15^2)+(-0.00113732*E15^3)+(0.00000701863*E15^4)+(-0.00000001291*E15^5))</f>
        <v>0.62202815854739468</v>
      </c>
    </row>
    <row r="16" spans="1:17" x14ac:dyDescent="0.2">
      <c r="A16" s="18">
        <v>2</v>
      </c>
      <c r="B16" s="18" t="s">
        <v>103</v>
      </c>
      <c r="C16" s="16">
        <v>2001</v>
      </c>
      <c r="D16" s="16" t="s">
        <v>211</v>
      </c>
      <c r="E16" s="40">
        <v>65.400000000000006</v>
      </c>
      <c r="F16" s="18" t="s">
        <v>64</v>
      </c>
      <c r="G16" s="23">
        <v>130</v>
      </c>
      <c r="H16" s="23">
        <v>135</v>
      </c>
      <c r="I16" s="23">
        <v>140</v>
      </c>
      <c r="J16" s="18">
        <v>140</v>
      </c>
      <c r="K16" s="16" t="s">
        <v>104</v>
      </c>
      <c r="L16" s="12">
        <v>110.75</v>
      </c>
      <c r="M16" s="1">
        <f t="shared" ref="M16:M39" si="3">N16*J16</f>
        <v>110.76009108109496</v>
      </c>
      <c r="N16" s="83">
        <f t="shared" si="2"/>
        <v>0.79114350772210684</v>
      </c>
    </row>
    <row r="17" spans="1:14" x14ac:dyDescent="0.2">
      <c r="A17" s="85" t="s">
        <v>204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N17" s="83"/>
    </row>
    <row r="18" spans="1:14" x14ac:dyDescent="0.2">
      <c r="A18" s="18">
        <v>1</v>
      </c>
      <c r="B18" s="18" t="s">
        <v>105</v>
      </c>
      <c r="C18" s="16">
        <v>1976</v>
      </c>
      <c r="D18" s="16" t="s">
        <v>208</v>
      </c>
      <c r="E18" s="40">
        <v>73.7</v>
      </c>
      <c r="F18" s="18" t="s">
        <v>13</v>
      </c>
      <c r="G18" s="23">
        <v>225</v>
      </c>
      <c r="H18" s="23">
        <v>235</v>
      </c>
      <c r="I18" s="22">
        <v>240</v>
      </c>
      <c r="J18" s="18">
        <v>235</v>
      </c>
      <c r="K18" s="16" t="s">
        <v>11</v>
      </c>
      <c r="L18" s="12">
        <v>169.53</v>
      </c>
      <c r="M18" s="1">
        <f t="shared" si="3"/>
        <v>169.52796082338651</v>
      </c>
      <c r="N18" s="83">
        <f t="shared" si="2"/>
        <v>0.72139557797185749</v>
      </c>
    </row>
    <row r="19" spans="1:14" x14ac:dyDescent="0.2">
      <c r="A19" s="85" t="s">
        <v>204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N19" s="83"/>
    </row>
    <row r="20" spans="1:14" x14ac:dyDescent="0.2">
      <c r="A20" s="18">
        <v>1</v>
      </c>
      <c r="B20" s="18" t="s">
        <v>106</v>
      </c>
      <c r="C20" s="16">
        <v>1951</v>
      </c>
      <c r="D20" s="16" t="s">
        <v>217</v>
      </c>
      <c r="E20" s="40">
        <v>92.5</v>
      </c>
      <c r="F20" s="34" t="s">
        <v>107</v>
      </c>
      <c r="G20" s="23">
        <v>250</v>
      </c>
      <c r="H20" s="23">
        <v>270</v>
      </c>
      <c r="I20" s="24" t="s">
        <v>47</v>
      </c>
      <c r="J20" s="18">
        <v>270</v>
      </c>
      <c r="K20" s="16" t="s">
        <v>11</v>
      </c>
      <c r="L20" s="12">
        <v>170.05</v>
      </c>
      <c r="M20" s="1">
        <f t="shared" si="3"/>
        <v>170.04815886216156</v>
      </c>
      <c r="N20" s="83">
        <f t="shared" si="2"/>
        <v>0.6298079957857835</v>
      </c>
    </row>
    <row r="21" spans="1:14" x14ac:dyDescent="0.2">
      <c r="A21" s="18">
        <v>2</v>
      </c>
      <c r="B21" s="18" t="s">
        <v>108</v>
      </c>
      <c r="C21" s="16">
        <v>1951</v>
      </c>
      <c r="D21" s="16" t="s">
        <v>217</v>
      </c>
      <c r="E21" s="40">
        <v>84.8</v>
      </c>
      <c r="F21" s="18" t="s">
        <v>13</v>
      </c>
      <c r="G21" s="23">
        <v>160</v>
      </c>
      <c r="H21" s="23">
        <v>175</v>
      </c>
      <c r="I21" s="23">
        <v>190</v>
      </c>
      <c r="J21" s="18">
        <v>190</v>
      </c>
      <c r="K21" s="16" t="s">
        <v>18</v>
      </c>
      <c r="L21" s="12">
        <v>125.25</v>
      </c>
      <c r="M21" s="1">
        <f t="shared" si="3"/>
        <v>125.25238264456551</v>
      </c>
      <c r="N21" s="83">
        <f t="shared" si="2"/>
        <v>0.65922306655034479</v>
      </c>
    </row>
    <row r="22" spans="1:14" x14ac:dyDescent="0.2">
      <c r="A22" s="85" t="s">
        <v>204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N22" s="83"/>
    </row>
    <row r="23" spans="1:14" x14ac:dyDescent="0.2">
      <c r="A23" s="18">
        <v>2</v>
      </c>
      <c r="B23" s="18" t="s">
        <v>109</v>
      </c>
      <c r="C23" s="16">
        <v>1997</v>
      </c>
      <c r="D23" s="16" t="s">
        <v>207</v>
      </c>
      <c r="E23" s="40">
        <v>101.7</v>
      </c>
      <c r="F23" s="18" t="s">
        <v>32</v>
      </c>
      <c r="G23" s="23">
        <v>250</v>
      </c>
      <c r="H23" s="23">
        <v>260</v>
      </c>
      <c r="I23" s="23">
        <v>270</v>
      </c>
      <c r="J23" s="29">
        <v>270</v>
      </c>
      <c r="K23" s="16" t="s">
        <v>11</v>
      </c>
      <c r="L23" s="12">
        <v>163.24</v>
      </c>
      <c r="M23" s="1">
        <f t="shared" si="3"/>
        <v>163.23943123931701</v>
      </c>
      <c r="N23" s="83">
        <f t="shared" si="2"/>
        <v>0.60459048607154453</v>
      </c>
    </row>
    <row r="24" spans="1:14" x14ac:dyDescent="0.2">
      <c r="A24" s="18">
        <v>3</v>
      </c>
      <c r="B24" s="18" t="s">
        <v>110</v>
      </c>
      <c r="C24" s="16">
        <v>1996</v>
      </c>
      <c r="D24" s="16" t="s">
        <v>207</v>
      </c>
      <c r="E24" s="40">
        <v>86.4</v>
      </c>
      <c r="F24" s="18" t="s">
        <v>111</v>
      </c>
      <c r="G24" s="22">
        <v>240</v>
      </c>
      <c r="H24" s="23">
        <v>240</v>
      </c>
      <c r="I24" s="22">
        <v>245</v>
      </c>
      <c r="J24" s="18">
        <v>240</v>
      </c>
      <c r="K24" s="16" t="s">
        <v>11</v>
      </c>
      <c r="L24" s="12">
        <v>156.55000000000001</v>
      </c>
      <c r="M24" s="1">
        <f t="shared" si="3"/>
        <v>156.56398380364934</v>
      </c>
      <c r="N24" s="83">
        <f t="shared" si="2"/>
        <v>0.65234993251520557</v>
      </c>
    </row>
    <row r="25" spans="1:14" x14ac:dyDescent="0.2">
      <c r="A25" s="109" t="s">
        <v>220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N25" s="83"/>
    </row>
    <row r="26" spans="1:14" x14ac:dyDescent="0.2">
      <c r="A26" s="18">
        <v>1</v>
      </c>
      <c r="B26" s="18" t="s">
        <v>92</v>
      </c>
      <c r="C26" s="16">
        <v>1985</v>
      </c>
      <c r="D26" s="16" t="s">
        <v>206</v>
      </c>
      <c r="E26" s="40">
        <v>88.7</v>
      </c>
      <c r="F26" s="18"/>
      <c r="G26" s="23">
        <v>302.5</v>
      </c>
      <c r="H26" s="23">
        <v>315</v>
      </c>
      <c r="I26" s="23">
        <v>330</v>
      </c>
      <c r="J26" s="18">
        <v>330</v>
      </c>
      <c r="K26" s="16" t="s">
        <v>69</v>
      </c>
      <c r="L26" s="12">
        <v>212.26</v>
      </c>
      <c r="M26" s="1">
        <f t="shared" si="3"/>
        <v>212.25783769569779</v>
      </c>
      <c r="N26" s="83">
        <f t="shared" si="2"/>
        <v>0.64320556877484181</v>
      </c>
    </row>
    <row r="27" spans="1:14" x14ac:dyDescent="0.2">
      <c r="A27" s="18">
        <v>2</v>
      </c>
      <c r="B27" s="18" t="s">
        <v>43</v>
      </c>
      <c r="C27" s="16">
        <v>1983</v>
      </c>
      <c r="D27" s="16" t="s">
        <v>206</v>
      </c>
      <c r="E27" s="40">
        <v>90</v>
      </c>
      <c r="F27" s="18" t="s">
        <v>32</v>
      </c>
      <c r="G27" s="23">
        <v>285</v>
      </c>
      <c r="H27" s="23">
        <v>295</v>
      </c>
      <c r="I27" s="23">
        <v>310</v>
      </c>
      <c r="J27" s="18">
        <v>310</v>
      </c>
      <c r="K27" s="16" t="s">
        <v>69</v>
      </c>
      <c r="L27" s="12">
        <v>197.9</v>
      </c>
      <c r="M27" s="1">
        <f t="shared" si="3"/>
        <v>197.90216367525932</v>
      </c>
      <c r="N27" s="83">
        <f t="shared" si="2"/>
        <v>0.63839407637180423</v>
      </c>
    </row>
    <row r="28" spans="1:14" x14ac:dyDescent="0.2">
      <c r="A28" s="18">
        <v>3</v>
      </c>
      <c r="B28" s="18" t="s">
        <v>105</v>
      </c>
      <c r="C28" s="16">
        <v>1976</v>
      </c>
      <c r="D28" s="16" t="s">
        <v>206</v>
      </c>
      <c r="E28" s="40">
        <v>73.7</v>
      </c>
      <c r="F28" s="18" t="s">
        <v>13</v>
      </c>
      <c r="G28" s="23">
        <v>225</v>
      </c>
      <c r="H28" s="23">
        <v>235</v>
      </c>
      <c r="I28" s="22">
        <v>240</v>
      </c>
      <c r="J28" s="18">
        <v>235</v>
      </c>
      <c r="K28" s="16" t="s">
        <v>11</v>
      </c>
      <c r="L28" s="12">
        <v>169.53</v>
      </c>
      <c r="M28" s="1">
        <f t="shared" si="3"/>
        <v>169.52796082338651</v>
      </c>
      <c r="N28" s="83">
        <f t="shared" si="2"/>
        <v>0.72139557797185749</v>
      </c>
    </row>
    <row r="29" spans="1:14" x14ac:dyDescent="0.2">
      <c r="A29" s="18">
        <v>4</v>
      </c>
      <c r="B29" s="18" t="s">
        <v>88</v>
      </c>
      <c r="C29" s="18">
        <v>1991</v>
      </c>
      <c r="D29" s="16" t="s">
        <v>206</v>
      </c>
      <c r="E29" s="40">
        <v>90</v>
      </c>
      <c r="F29" s="18" t="s">
        <v>89</v>
      </c>
      <c r="G29" s="23">
        <v>265</v>
      </c>
      <c r="H29" s="25" t="s">
        <v>47</v>
      </c>
      <c r="I29" s="25" t="s">
        <v>47</v>
      </c>
      <c r="J29" s="18">
        <v>265</v>
      </c>
      <c r="K29" s="16" t="s">
        <v>11</v>
      </c>
      <c r="L29" s="12">
        <v>169.18</v>
      </c>
      <c r="M29" s="1">
        <f t="shared" si="3"/>
        <v>169.17443023852812</v>
      </c>
      <c r="N29" s="83">
        <f t="shared" si="2"/>
        <v>0.63839407637180423</v>
      </c>
    </row>
    <row r="30" spans="1:14" x14ac:dyDescent="0.2">
      <c r="A30" s="18">
        <v>5</v>
      </c>
      <c r="B30" s="18" t="s">
        <v>86</v>
      </c>
      <c r="C30" s="16">
        <v>1988</v>
      </c>
      <c r="D30" s="16" t="s">
        <v>206</v>
      </c>
      <c r="E30" s="40">
        <v>82.5</v>
      </c>
      <c r="F30" s="18" t="s">
        <v>79</v>
      </c>
      <c r="G30" s="23">
        <v>225</v>
      </c>
      <c r="H30" s="22">
        <v>250</v>
      </c>
      <c r="I30" s="23">
        <v>250</v>
      </c>
      <c r="J30" s="18">
        <v>250</v>
      </c>
      <c r="K30" s="16" t="s">
        <v>11</v>
      </c>
      <c r="L30" s="12">
        <v>167.48</v>
      </c>
      <c r="M30" s="1">
        <f t="shared" si="3"/>
        <v>167.47663175051514</v>
      </c>
      <c r="N30" s="83">
        <f t="shared" si="2"/>
        <v>0.66990652700206055</v>
      </c>
    </row>
    <row r="31" spans="1:14" x14ac:dyDescent="0.2">
      <c r="A31" s="18">
        <v>6</v>
      </c>
      <c r="B31" s="18" t="s">
        <v>83</v>
      </c>
      <c r="C31" s="18">
        <v>1984</v>
      </c>
      <c r="D31" s="16" t="s">
        <v>206</v>
      </c>
      <c r="E31" s="40">
        <v>81.3</v>
      </c>
      <c r="F31" s="18" t="s">
        <v>32</v>
      </c>
      <c r="G31" s="23">
        <v>235</v>
      </c>
      <c r="H31" s="25" t="s">
        <v>47</v>
      </c>
      <c r="I31" s="25" t="s">
        <v>47</v>
      </c>
      <c r="J31" s="31">
        <v>235</v>
      </c>
      <c r="K31" s="16" t="s">
        <v>11</v>
      </c>
      <c r="L31" s="3">
        <v>158.84</v>
      </c>
      <c r="M31" s="1">
        <f t="shared" si="3"/>
        <v>158.83306228443357</v>
      </c>
      <c r="N31" s="83">
        <f t="shared" si="2"/>
        <v>0.67588537142312155</v>
      </c>
    </row>
    <row r="32" spans="1:14" x14ac:dyDescent="0.2">
      <c r="A32" s="109" t="s">
        <v>221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N32" s="83"/>
    </row>
    <row r="33" spans="1:14" s="39" customFormat="1" x14ac:dyDescent="0.2">
      <c r="A33" s="36">
        <v>1</v>
      </c>
      <c r="B33" s="36" t="s">
        <v>52</v>
      </c>
      <c r="C33" s="37">
        <v>1987</v>
      </c>
      <c r="D33" s="16" t="s">
        <v>206</v>
      </c>
      <c r="E33" s="44">
        <v>102.8</v>
      </c>
      <c r="F33" s="36" t="s">
        <v>20</v>
      </c>
      <c r="G33" s="23">
        <v>350</v>
      </c>
      <c r="H33" s="25" t="s">
        <v>47</v>
      </c>
      <c r="I33" s="25" t="s">
        <v>47</v>
      </c>
      <c r="J33" s="36">
        <v>350</v>
      </c>
      <c r="K33" s="35" t="s">
        <v>69</v>
      </c>
      <c r="L33" s="30">
        <v>210.14</v>
      </c>
      <c r="M33" s="1">
        <f t="shared" si="3"/>
        <v>210.74982941886168</v>
      </c>
      <c r="N33" s="83">
        <f t="shared" si="2"/>
        <v>0.60214236976817626</v>
      </c>
    </row>
    <row r="34" spans="1:14" s="39" customFormat="1" x14ac:dyDescent="0.2">
      <c r="A34" s="41">
        <v>2</v>
      </c>
      <c r="B34" s="41" t="s">
        <v>112</v>
      </c>
      <c r="C34" s="35">
        <v>1978</v>
      </c>
      <c r="D34" s="16" t="s">
        <v>206</v>
      </c>
      <c r="E34" s="41">
        <v>110</v>
      </c>
      <c r="F34" s="41"/>
      <c r="G34" s="43">
        <v>290</v>
      </c>
      <c r="H34" s="43">
        <v>305</v>
      </c>
      <c r="I34" s="43">
        <v>315</v>
      </c>
      <c r="J34" s="41">
        <v>315</v>
      </c>
      <c r="K34" s="35" t="s">
        <v>2</v>
      </c>
      <c r="L34" s="30">
        <v>185.38</v>
      </c>
      <c r="M34" s="1">
        <f t="shared" si="3"/>
        <v>185.37536278338081</v>
      </c>
      <c r="N34" s="83">
        <f t="shared" si="2"/>
        <v>0.58849321518533593</v>
      </c>
    </row>
    <row r="35" spans="1:14" s="39" customFormat="1" x14ac:dyDescent="0.2">
      <c r="A35" s="41">
        <v>3</v>
      </c>
      <c r="B35" s="41" t="s">
        <v>113</v>
      </c>
      <c r="C35" s="35">
        <v>1992</v>
      </c>
      <c r="D35" s="16" t="s">
        <v>206</v>
      </c>
      <c r="E35" s="41">
        <v>109.7</v>
      </c>
      <c r="F35" s="41"/>
      <c r="G35" s="43">
        <v>280</v>
      </c>
      <c r="H35" s="43">
        <v>300</v>
      </c>
      <c r="I35" s="42">
        <v>305</v>
      </c>
      <c r="J35" s="41">
        <v>300</v>
      </c>
      <c r="K35" s="35" t="s">
        <v>2</v>
      </c>
      <c r="L35" s="30">
        <v>159.03</v>
      </c>
      <c r="M35" s="1">
        <f t="shared" si="3"/>
        <v>176.69638389320178</v>
      </c>
      <c r="N35" s="83">
        <f t="shared" si="2"/>
        <v>0.58898794631067264</v>
      </c>
    </row>
    <row r="36" spans="1:14" x14ac:dyDescent="0.2">
      <c r="A36" s="41">
        <v>4</v>
      </c>
      <c r="B36" s="41" t="s">
        <v>114</v>
      </c>
      <c r="C36" s="35"/>
      <c r="D36" s="16" t="s">
        <v>206</v>
      </c>
      <c r="E36" s="41">
        <v>106.8</v>
      </c>
      <c r="F36" s="52"/>
      <c r="G36" s="43">
        <v>270</v>
      </c>
      <c r="H36" s="42">
        <v>290</v>
      </c>
      <c r="I36" s="42">
        <v>290</v>
      </c>
      <c r="J36" s="41">
        <v>270</v>
      </c>
      <c r="K36" s="35" t="s">
        <v>11</v>
      </c>
      <c r="L36" s="30">
        <v>160.41</v>
      </c>
      <c r="M36" s="1">
        <f t="shared" si="3"/>
        <v>160.4027582264153</v>
      </c>
      <c r="N36" s="83">
        <f t="shared" si="2"/>
        <v>0.59408428972746408</v>
      </c>
    </row>
    <row r="37" spans="1:14" x14ac:dyDescent="0.2">
      <c r="A37" s="29">
        <v>5</v>
      </c>
      <c r="B37" s="29" t="s">
        <v>55</v>
      </c>
      <c r="C37" s="35">
        <v>1992</v>
      </c>
      <c r="D37" s="16" t="s">
        <v>206</v>
      </c>
      <c r="E37" s="41">
        <v>107</v>
      </c>
      <c r="F37" s="29" t="s">
        <v>32</v>
      </c>
      <c r="G37" s="23">
        <v>270</v>
      </c>
      <c r="H37" s="22">
        <v>280</v>
      </c>
      <c r="I37" s="22">
        <v>290</v>
      </c>
      <c r="J37" s="29">
        <v>270</v>
      </c>
      <c r="K37" s="35" t="s">
        <v>11</v>
      </c>
      <c r="L37" s="30"/>
      <c r="M37" s="1">
        <f t="shared" si="3"/>
        <v>160.3027269609353</v>
      </c>
      <c r="N37" s="83">
        <f t="shared" si="2"/>
        <v>0.59371380355901959</v>
      </c>
    </row>
    <row r="38" spans="1:14" x14ac:dyDescent="0.2">
      <c r="A38" s="18">
        <v>6</v>
      </c>
      <c r="B38" s="18" t="s">
        <v>115</v>
      </c>
      <c r="C38" s="16">
        <v>1978</v>
      </c>
      <c r="D38" s="16" t="s">
        <v>206</v>
      </c>
      <c r="E38" s="40">
        <v>97.1</v>
      </c>
      <c r="F38" s="18"/>
      <c r="G38" s="23">
        <v>215</v>
      </c>
      <c r="H38" s="23">
        <v>232.5</v>
      </c>
      <c r="I38" s="23">
        <v>235</v>
      </c>
      <c r="J38" s="18">
        <v>235</v>
      </c>
      <c r="K38" s="16" t="s">
        <v>11</v>
      </c>
      <c r="L38" s="12">
        <v>144.38</v>
      </c>
      <c r="M38" s="1">
        <f t="shared" si="3"/>
        <v>144.77408336664553</v>
      </c>
      <c r="N38" s="83">
        <f t="shared" si="2"/>
        <v>0.61605992921976815</v>
      </c>
    </row>
    <row r="39" spans="1:14" x14ac:dyDescent="0.2">
      <c r="A39" s="18">
        <v>7</v>
      </c>
      <c r="B39" s="18" t="s">
        <v>87</v>
      </c>
      <c r="C39" s="16">
        <v>1980</v>
      </c>
      <c r="D39" s="16" t="s">
        <v>206</v>
      </c>
      <c r="E39" s="40">
        <v>96.4</v>
      </c>
      <c r="F39" s="18"/>
      <c r="G39" s="23">
        <v>232.5</v>
      </c>
      <c r="H39" s="22">
        <v>235</v>
      </c>
      <c r="I39" s="24" t="s">
        <v>47</v>
      </c>
      <c r="J39" s="18">
        <v>232.5</v>
      </c>
      <c r="K39" s="16" t="s">
        <v>11</v>
      </c>
      <c r="L39" s="12">
        <v>143.69</v>
      </c>
      <c r="M39" s="1">
        <f t="shared" si="3"/>
        <v>143.68377910614592</v>
      </c>
      <c r="N39" s="83">
        <f t="shared" si="2"/>
        <v>0.61799474884363836</v>
      </c>
    </row>
    <row r="40" spans="1:14" x14ac:dyDescent="0.2">
      <c r="C40" s="1"/>
      <c r="D40" s="1"/>
      <c r="K40" s="1"/>
      <c r="L40" s="1"/>
    </row>
    <row r="41" spans="1:14" x14ac:dyDescent="0.2">
      <c r="C41" s="1"/>
      <c r="D41" s="1"/>
      <c r="K41" s="1"/>
      <c r="L41" s="1"/>
    </row>
    <row r="42" spans="1:14" x14ac:dyDescent="0.2">
      <c r="C42" s="1"/>
      <c r="D42" s="1"/>
      <c r="K42" s="1"/>
      <c r="L42" s="1"/>
    </row>
    <row r="43" spans="1:14" x14ac:dyDescent="0.2">
      <c r="C43" s="1"/>
      <c r="D43" s="1"/>
      <c r="K43" s="1"/>
      <c r="L43" s="1"/>
    </row>
    <row r="44" spans="1:14" x14ac:dyDescent="0.2">
      <c r="C44" s="1"/>
      <c r="D44" s="1"/>
      <c r="K44" s="1"/>
      <c r="L44" s="1"/>
    </row>
  </sheetData>
  <sortState ref="A25:M38">
    <sortCondition ref="M13"/>
  </sortState>
  <mergeCells count="19">
    <mergeCell ref="A17:L17"/>
    <mergeCell ref="A32:L32"/>
    <mergeCell ref="A25:L25"/>
    <mergeCell ref="A22:L22"/>
    <mergeCell ref="A19:L19"/>
    <mergeCell ref="A14:L14"/>
    <mergeCell ref="A1:L1"/>
    <mergeCell ref="A10:L10"/>
    <mergeCell ref="A6:L6"/>
    <mergeCell ref="A2:A3"/>
    <mergeCell ref="B2:B3"/>
    <mergeCell ref="C2:C3"/>
    <mergeCell ref="E2:E3"/>
    <mergeCell ref="F2:F3"/>
    <mergeCell ref="G2:J2"/>
    <mergeCell ref="K2:K3"/>
    <mergeCell ref="L2:L3"/>
    <mergeCell ref="A4:L4"/>
    <mergeCell ref="D2:D3"/>
  </mergeCells>
  <pageMargins left="1.03" right="0.08" top="0.03" bottom="0.02" header="0.03" footer="0.03"/>
  <pageSetup paperSize="9" fitToHeight="0" orientation="landscape" r:id="rId1"/>
  <rowBreaks count="1" manualBreakCount="1">
    <brk id="2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N258"/>
  <sheetViews>
    <sheetView tabSelected="1" topLeftCell="A65" zoomScaleNormal="100" zoomScaleSheetLayoutView="70" workbookViewId="0">
      <selection activeCell="A87" sqref="A87:L87"/>
    </sheetView>
  </sheetViews>
  <sheetFormatPr baseColWidth="10" defaultColWidth="9.1640625" defaultRowHeight="14" x14ac:dyDescent="0.15"/>
  <cols>
    <col min="1" max="1" width="4.1640625" style="27" customWidth="1"/>
    <col min="2" max="2" width="29.5" style="27" customWidth="1"/>
    <col min="3" max="3" width="6.5" style="27" customWidth="1"/>
    <col min="4" max="4" width="5" style="27" customWidth="1"/>
    <col min="5" max="5" width="7.83203125" style="27" customWidth="1"/>
    <col min="6" max="6" width="23.1640625" style="27" customWidth="1"/>
    <col min="7" max="10" width="9.1640625" style="27"/>
    <col min="11" max="11" width="8.6640625" style="28" customWidth="1"/>
    <col min="12" max="12" width="9.1640625" style="28"/>
    <col min="13" max="13" width="12.5" style="27" bestFit="1" customWidth="1"/>
    <col min="14" max="14" width="12.5" style="27" customWidth="1"/>
    <col min="15" max="16384" width="9.1640625" style="27"/>
  </cols>
  <sheetData>
    <row r="1" spans="1:14" ht="23" x14ac:dyDescent="0.15">
      <c r="A1" s="96" t="s">
        <v>197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4" ht="14.25" customHeight="1" x14ac:dyDescent="0.2">
      <c r="A2" s="97" t="s">
        <v>199</v>
      </c>
      <c r="B2" s="90" t="s">
        <v>200</v>
      </c>
      <c r="C2" s="90" t="s">
        <v>210</v>
      </c>
      <c r="D2" s="107" t="s">
        <v>222</v>
      </c>
      <c r="E2" s="104" t="s">
        <v>223</v>
      </c>
      <c r="F2" s="90"/>
      <c r="G2" s="87" t="s">
        <v>116</v>
      </c>
      <c r="H2" s="87"/>
      <c r="I2" s="87"/>
      <c r="J2" s="87"/>
      <c r="K2" s="114" t="s">
        <v>3</v>
      </c>
      <c r="L2" s="90" t="s">
        <v>203</v>
      </c>
    </row>
    <row r="3" spans="1:14" ht="13.5" customHeight="1" x14ac:dyDescent="0.2">
      <c r="A3" s="97"/>
      <c r="B3" s="90"/>
      <c r="C3" s="90"/>
      <c r="D3" s="108"/>
      <c r="E3" s="104"/>
      <c r="F3" s="90"/>
      <c r="G3" s="48">
        <v>1</v>
      </c>
      <c r="H3" s="48">
        <v>2</v>
      </c>
      <c r="I3" s="48">
        <v>3</v>
      </c>
      <c r="J3" s="48" t="s">
        <v>5</v>
      </c>
      <c r="K3" s="115"/>
      <c r="L3" s="90"/>
    </row>
    <row r="4" spans="1:14" ht="15" customHeight="1" x14ac:dyDescent="0.2">
      <c r="A4" s="92" t="s">
        <v>204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4" ht="18" x14ac:dyDescent="0.2">
      <c r="A5" s="18">
        <v>1</v>
      </c>
      <c r="B5" s="18" t="s">
        <v>119</v>
      </c>
      <c r="C5" s="16">
        <v>2000</v>
      </c>
      <c r="D5" s="16" t="s">
        <v>211</v>
      </c>
      <c r="E5" s="40">
        <v>51</v>
      </c>
      <c r="F5" s="18" t="s">
        <v>120</v>
      </c>
      <c r="G5" s="11">
        <v>50</v>
      </c>
      <c r="H5" s="20">
        <v>52.5</v>
      </c>
      <c r="I5" s="60">
        <v>52.5</v>
      </c>
      <c r="J5" s="18">
        <v>52.5</v>
      </c>
      <c r="K5" s="16" t="s">
        <v>11</v>
      </c>
      <c r="L5" s="16">
        <v>66.430000000000007</v>
      </c>
      <c r="M5" s="27">
        <f>N5*J5</f>
        <v>66.433595101374991</v>
      </c>
      <c r="N5" s="83">
        <f>500/((594.31747775582)+(-27.23842536447*E5)+(0.82112226871 *E5^2)+(-0.009307339132*E5^3)+(0.00004731582*E5^4)+(-0.00000009054*E5^5))</f>
        <v>1.2654018114547616</v>
      </c>
    </row>
    <row r="6" spans="1:14" ht="18" x14ac:dyDescent="0.2">
      <c r="A6" s="18">
        <v>2</v>
      </c>
      <c r="B6" s="18" t="s">
        <v>117</v>
      </c>
      <c r="C6" s="16">
        <v>2003</v>
      </c>
      <c r="D6" s="16" t="s">
        <v>211</v>
      </c>
      <c r="E6" s="40">
        <v>48.7</v>
      </c>
      <c r="F6" s="18" t="s">
        <v>118</v>
      </c>
      <c r="G6" s="11">
        <v>42.5</v>
      </c>
      <c r="H6" s="11">
        <v>45</v>
      </c>
      <c r="I6" s="60">
        <v>47.5</v>
      </c>
      <c r="J6" s="18">
        <v>47.5</v>
      </c>
      <c r="K6" s="16" t="s">
        <v>34</v>
      </c>
      <c r="L6" s="16">
        <v>63.2</v>
      </c>
      <c r="M6" s="27">
        <f t="shared" ref="M6:M15" si="0">N6*J6</f>
        <v>62.239688770513133</v>
      </c>
      <c r="N6" s="83">
        <f t="shared" ref="N6:N15" si="1">500/((594.31747775582)+(-27.23842536447*E6)+(0.82112226871 *E6^2)+(-0.009307339132*E6^3)+(0.00004731582*E6^4)+(-0.00000009054*E6^5))</f>
        <v>1.3103092372739606</v>
      </c>
    </row>
    <row r="7" spans="1:14" ht="18" customHeight="1" x14ac:dyDescent="0.2">
      <c r="A7" s="92" t="s">
        <v>204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N7" s="83"/>
    </row>
    <row r="8" spans="1:14" ht="18" x14ac:dyDescent="0.2">
      <c r="A8" s="18">
        <v>1</v>
      </c>
      <c r="B8" s="18" t="s">
        <v>123</v>
      </c>
      <c r="C8" s="18">
        <v>1995</v>
      </c>
      <c r="D8" s="16" t="s">
        <v>207</v>
      </c>
      <c r="E8" s="18">
        <v>72.599999999999994</v>
      </c>
      <c r="F8" s="18" t="s">
        <v>32</v>
      </c>
      <c r="G8" s="23">
        <v>97.5</v>
      </c>
      <c r="H8" s="22">
        <v>102.5</v>
      </c>
      <c r="I8" s="23">
        <v>102.5</v>
      </c>
      <c r="J8" s="78">
        <v>102.5</v>
      </c>
      <c r="K8" s="16" t="s">
        <v>69</v>
      </c>
      <c r="L8" s="16">
        <v>99.5</v>
      </c>
      <c r="M8" s="27">
        <f t="shared" si="0"/>
        <v>99.496579324897567</v>
      </c>
      <c r="N8" s="83">
        <f t="shared" si="1"/>
        <v>0.97069833487704948</v>
      </c>
    </row>
    <row r="9" spans="1:14" ht="18" x14ac:dyDescent="0.2">
      <c r="A9" s="18">
        <v>2</v>
      </c>
      <c r="B9" s="18" t="s">
        <v>121</v>
      </c>
      <c r="C9" s="16">
        <v>1996</v>
      </c>
      <c r="D9" s="16" t="s">
        <v>207</v>
      </c>
      <c r="E9" s="40">
        <v>47.6</v>
      </c>
      <c r="F9" s="18" t="s">
        <v>122</v>
      </c>
      <c r="G9" s="11">
        <v>57.5</v>
      </c>
      <c r="H9" s="11">
        <v>62.5</v>
      </c>
      <c r="I9" s="61">
        <v>67.5</v>
      </c>
      <c r="J9" s="67">
        <v>62.5</v>
      </c>
      <c r="K9" s="16" t="s">
        <v>69</v>
      </c>
      <c r="L9" s="16">
        <v>83.29</v>
      </c>
      <c r="M9" s="27">
        <f t="shared" si="0"/>
        <v>83.285494981396056</v>
      </c>
      <c r="N9" s="83">
        <f t="shared" si="1"/>
        <v>1.3325679197023368</v>
      </c>
    </row>
    <row r="10" spans="1:14" ht="18" x14ac:dyDescent="0.2">
      <c r="A10" s="92" t="s">
        <v>204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N10" s="83"/>
    </row>
    <row r="11" spans="1:14" ht="18" x14ac:dyDescent="0.2">
      <c r="A11" s="18">
        <v>1</v>
      </c>
      <c r="B11" s="18" t="s">
        <v>124</v>
      </c>
      <c r="C11" s="18">
        <v>1990</v>
      </c>
      <c r="D11" s="16" t="s">
        <v>206</v>
      </c>
      <c r="E11" s="18">
        <v>53</v>
      </c>
      <c r="F11" s="18" t="s">
        <v>125</v>
      </c>
      <c r="G11" s="23">
        <v>85</v>
      </c>
      <c r="H11" s="23">
        <v>90</v>
      </c>
      <c r="I11" s="22">
        <v>95</v>
      </c>
      <c r="J11" s="78">
        <v>90</v>
      </c>
      <c r="K11" s="16" t="s">
        <v>69</v>
      </c>
      <c r="L11" s="16">
        <v>110.56</v>
      </c>
      <c r="M11" s="27">
        <f t="shared" si="0"/>
        <v>110.55266535991406</v>
      </c>
      <c r="N11" s="83">
        <f>500/((594.31747775582)+(-27.23842536447*E11)+(0.82112226871 *E11^2)+(-0.009307339132*E11^3)+(0.00004731582*E11^4)+(-0.00000009054*E11^5))</f>
        <v>1.2283629484434895</v>
      </c>
    </row>
    <row r="12" spans="1:14" ht="18" x14ac:dyDescent="0.2">
      <c r="A12" s="18">
        <v>2</v>
      </c>
      <c r="B12" s="18" t="s">
        <v>123</v>
      </c>
      <c r="C12" s="18">
        <v>1995</v>
      </c>
      <c r="D12" s="16" t="s">
        <v>206</v>
      </c>
      <c r="E12" s="18">
        <v>72.5</v>
      </c>
      <c r="F12" s="18" t="s">
        <v>32</v>
      </c>
      <c r="G12" s="23">
        <v>97.5</v>
      </c>
      <c r="H12" s="22">
        <v>102.5</v>
      </c>
      <c r="I12" s="23">
        <v>102.5</v>
      </c>
      <c r="J12" s="18">
        <v>102.5</v>
      </c>
      <c r="K12" s="16" t="s">
        <v>69</v>
      </c>
      <c r="L12" s="16">
        <v>99.5</v>
      </c>
      <c r="M12" s="27">
        <f t="shared" si="0"/>
        <v>99.586876104285579</v>
      </c>
      <c r="N12" s="83">
        <f t="shared" si="1"/>
        <v>0.97157927906620078</v>
      </c>
    </row>
    <row r="13" spans="1:14" ht="18" x14ac:dyDescent="0.2">
      <c r="A13" s="18">
        <v>3</v>
      </c>
      <c r="B13" s="18" t="s">
        <v>71</v>
      </c>
      <c r="C13" s="18">
        <v>1980</v>
      </c>
      <c r="D13" s="16" t="s">
        <v>206</v>
      </c>
      <c r="E13" s="18">
        <v>72.8</v>
      </c>
      <c r="F13" s="18" t="s">
        <v>72</v>
      </c>
      <c r="G13" s="23">
        <v>85</v>
      </c>
      <c r="H13" s="23">
        <v>90</v>
      </c>
      <c r="I13" s="23">
        <v>92.5</v>
      </c>
      <c r="J13" s="18">
        <v>92.5</v>
      </c>
      <c r="K13" s="16" t="s">
        <v>2</v>
      </c>
      <c r="L13" s="16">
        <v>89.62</v>
      </c>
      <c r="M13" s="27">
        <f t="shared" si="0"/>
        <v>89.627649128409232</v>
      </c>
      <c r="N13" s="83">
        <f t="shared" si="1"/>
        <v>0.96894755814496469</v>
      </c>
    </row>
    <row r="14" spans="1:14" ht="18" x14ac:dyDescent="0.2">
      <c r="A14" s="18">
        <v>4</v>
      </c>
      <c r="B14" s="18" t="s">
        <v>126</v>
      </c>
      <c r="C14" s="18">
        <v>1982</v>
      </c>
      <c r="D14" s="16" t="s">
        <v>206</v>
      </c>
      <c r="E14" s="18">
        <v>65.400000000000006</v>
      </c>
      <c r="F14" s="18" t="s">
        <v>17</v>
      </c>
      <c r="G14" s="23">
        <v>80</v>
      </c>
      <c r="H14" s="22">
        <v>90</v>
      </c>
      <c r="I14" s="22">
        <v>90</v>
      </c>
      <c r="J14" s="18">
        <v>80</v>
      </c>
      <c r="K14" s="16" t="s">
        <v>2</v>
      </c>
      <c r="L14" s="16">
        <v>83.55</v>
      </c>
      <c r="M14" s="27">
        <f t="shared" si="0"/>
        <v>83.548526911267587</v>
      </c>
      <c r="N14" s="83">
        <f t="shared" si="1"/>
        <v>1.0443565863908448</v>
      </c>
    </row>
    <row r="15" spans="1:14" ht="18" x14ac:dyDescent="0.2">
      <c r="A15" s="62">
        <v>5</v>
      </c>
      <c r="B15" s="62" t="s">
        <v>127</v>
      </c>
      <c r="C15" s="62">
        <v>1974</v>
      </c>
      <c r="D15" s="63" t="s">
        <v>206</v>
      </c>
      <c r="E15" s="62">
        <v>56.4</v>
      </c>
      <c r="F15" s="62" t="s">
        <v>128</v>
      </c>
      <c r="G15" s="64">
        <v>50</v>
      </c>
      <c r="H15" s="65">
        <v>52.5</v>
      </c>
      <c r="I15" s="65">
        <v>55</v>
      </c>
      <c r="J15" s="62">
        <v>55</v>
      </c>
      <c r="K15" s="63" t="s">
        <v>34</v>
      </c>
      <c r="L15" s="63">
        <v>64.36</v>
      </c>
      <c r="M15" s="27">
        <f t="shared" si="0"/>
        <v>64.353184593369974</v>
      </c>
      <c r="N15" s="83">
        <f t="shared" si="1"/>
        <v>1.1700579016976358</v>
      </c>
    </row>
    <row r="16" spans="1:14" ht="18" x14ac:dyDescent="0.2">
      <c r="A16" s="92" t="s">
        <v>204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4" ht="18" x14ac:dyDescent="0.2">
      <c r="A17" s="18">
        <v>1</v>
      </c>
      <c r="B17" s="18" t="s">
        <v>21</v>
      </c>
      <c r="C17" s="18">
        <v>1998</v>
      </c>
      <c r="D17" s="16" t="s">
        <v>211</v>
      </c>
      <c r="E17" s="18">
        <v>89.2</v>
      </c>
      <c r="F17" s="18" t="s">
        <v>20</v>
      </c>
      <c r="G17" s="23">
        <v>175</v>
      </c>
      <c r="H17" s="23">
        <v>180</v>
      </c>
      <c r="I17" s="22">
        <v>185</v>
      </c>
      <c r="J17" s="70">
        <v>180</v>
      </c>
      <c r="K17" s="16" t="s">
        <v>2</v>
      </c>
      <c r="L17" s="16">
        <v>115.43</v>
      </c>
      <c r="M17" s="27">
        <f t="shared" ref="M17:M30" si="2">N17*J17</f>
        <v>115.43861582631799</v>
      </c>
      <c r="N17" s="83">
        <f t="shared" ref="N17:N30" si="3">500/((-216.0475144)+(16.2606339*E17)+(-0.002388645*E17^2)+(-0.00113732*E17^3)+(0.00000701863*E17^4)+(-0.00000001291*E17^5))</f>
        <v>0.64132564347954435</v>
      </c>
    </row>
    <row r="18" spans="1:14" ht="18" x14ac:dyDescent="0.2">
      <c r="A18" s="18">
        <v>2</v>
      </c>
      <c r="B18" s="18" t="s">
        <v>129</v>
      </c>
      <c r="C18" s="18">
        <v>1999</v>
      </c>
      <c r="D18" s="16" t="s">
        <v>211</v>
      </c>
      <c r="E18" s="18">
        <v>87.8</v>
      </c>
      <c r="F18" s="18" t="s">
        <v>130</v>
      </c>
      <c r="G18" s="23">
        <v>125</v>
      </c>
      <c r="H18" s="23">
        <v>132.5</v>
      </c>
      <c r="I18" s="22">
        <v>142.5</v>
      </c>
      <c r="J18" s="31">
        <v>132.5</v>
      </c>
      <c r="K18" s="16" t="s">
        <v>34</v>
      </c>
      <c r="L18" s="16">
        <v>85.68</v>
      </c>
      <c r="M18" s="27">
        <f t="shared" si="2"/>
        <v>85.685726415449054</v>
      </c>
      <c r="N18" s="83">
        <f t="shared" si="3"/>
        <v>0.64668472766376639</v>
      </c>
    </row>
    <row r="19" spans="1:14" ht="18" x14ac:dyDescent="0.2">
      <c r="A19" s="116" t="s">
        <v>204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N19" s="83"/>
    </row>
    <row r="20" spans="1:14" ht="18" x14ac:dyDescent="0.2">
      <c r="A20" s="18">
        <v>1</v>
      </c>
      <c r="B20" s="18" t="s">
        <v>108</v>
      </c>
      <c r="C20" s="18">
        <v>1951</v>
      </c>
      <c r="D20" s="16" t="s">
        <v>217</v>
      </c>
      <c r="E20" s="18">
        <v>84.8</v>
      </c>
      <c r="F20" s="18" t="s">
        <v>13</v>
      </c>
      <c r="G20" s="23">
        <v>90</v>
      </c>
      <c r="H20" s="22">
        <v>100</v>
      </c>
      <c r="I20" s="22">
        <v>100</v>
      </c>
      <c r="J20" s="18">
        <v>90</v>
      </c>
      <c r="K20" s="16" t="s">
        <v>23</v>
      </c>
      <c r="L20" s="16">
        <v>59.33</v>
      </c>
      <c r="M20" s="27">
        <f t="shared" si="2"/>
        <v>59.330075989531032</v>
      </c>
      <c r="N20" s="83">
        <f t="shared" si="3"/>
        <v>0.65922306655034479</v>
      </c>
    </row>
    <row r="21" spans="1:14" ht="18" x14ac:dyDescent="0.2">
      <c r="A21" s="116" t="s">
        <v>224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N21" s="83"/>
    </row>
    <row r="22" spans="1:14" ht="18" x14ac:dyDescent="0.2">
      <c r="A22" s="18">
        <v>1</v>
      </c>
      <c r="B22" s="18" t="s">
        <v>131</v>
      </c>
      <c r="C22" s="18">
        <v>1995</v>
      </c>
      <c r="D22" s="16" t="s">
        <v>207</v>
      </c>
      <c r="E22" s="18">
        <v>79</v>
      </c>
      <c r="F22" s="18" t="s">
        <v>32</v>
      </c>
      <c r="G22" s="23">
        <v>165</v>
      </c>
      <c r="H22" s="22">
        <v>170</v>
      </c>
      <c r="I22" s="22">
        <v>170</v>
      </c>
      <c r="J22" s="18">
        <v>165</v>
      </c>
      <c r="K22" s="16" t="s">
        <v>11</v>
      </c>
      <c r="L22" s="16">
        <v>113.55</v>
      </c>
      <c r="M22" s="27">
        <f t="shared" si="2"/>
        <v>113.55138408392851</v>
      </c>
      <c r="N22" s="83">
        <f t="shared" si="3"/>
        <v>0.68819020656926366</v>
      </c>
    </row>
    <row r="23" spans="1:14" ht="18" x14ac:dyDescent="0.2">
      <c r="A23" s="18">
        <v>2</v>
      </c>
      <c r="B23" s="18" t="s">
        <v>132</v>
      </c>
      <c r="C23" s="18">
        <v>1994</v>
      </c>
      <c r="D23" s="16" t="s">
        <v>207</v>
      </c>
      <c r="E23" s="18">
        <v>74.5</v>
      </c>
      <c r="F23" s="18" t="s">
        <v>32</v>
      </c>
      <c r="G23" s="23">
        <v>130</v>
      </c>
      <c r="H23" s="23">
        <v>140</v>
      </c>
      <c r="I23" s="22">
        <v>145</v>
      </c>
      <c r="J23" s="18">
        <v>140</v>
      </c>
      <c r="K23" s="16" t="s">
        <v>11</v>
      </c>
      <c r="L23" s="16">
        <v>100.23</v>
      </c>
      <c r="M23" s="27">
        <f t="shared" si="2"/>
        <v>100.22622019541096</v>
      </c>
      <c r="N23" s="83">
        <f t="shared" si="3"/>
        <v>0.71590157282436395</v>
      </c>
    </row>
    <row r="24" spans="1:14" ht="18" x14ac:dyDescent="0.2">
      <c r="A24" s="18">
        <v>3</v>
      </c>
      <c r="B24" s="18" t="s">
        <v>133</v>
      </c>
      <c r="C24" s="18">
        <v>1996</v>
      </c>
      <c r="D24" s="16" t="s">
        <v>207</v>
      </c>
      <c r="E24" s="18">
        <v>73</v>
      </c>
      <c r="F24" s="18"/>
      <c r="G24" s="23">
        <v>110</v>
      </c>
      <c r="H24" s="23">
        <v>120</v>
      </c>
      <c r="I24" s="23">
        <v>130</v>
      </c>
      <c r="J24" s="18">
        <v>130</v>
      </c>
      <c r="K24" s="16" t="s">
        <v>11</v>
      </c>
      <c r="L24" s="16">
        <v>94.43</v>
      </c>
      <c r="M24" s="27">
        <f t="shared" si="2"/>
        <v>94.426477373613395</v>
      </c>
      <c r="N24" s="83">
        <f t="shared" si="3"/>
        <v>0.72635751825856454</v>
      </c>
    </row>
    <row r="25" spans="1:14" ht="18" x14ac:dyDescent="0.2">
      <c r="A25" s="18">
        <v>4</v>
      </c>
      <c r="B25" s="18" t="s">
        <v>134</v>
      </c>
      <c r="C25" s="18">
        <v>1996</v>
      </c>
      <c r="D25" s="16" t="s">
        <v>207</v>
      </c>
      <c r="E25" s="18">
        <v>64.900000000000006</v>
      </c>
      <c r="F25" s="18" t="s">
        <v>20</v>
      </c>
      <c r="G25" s="23">
        <v>105</v>
      </c>
      <c r="H25" s="22">
        <v>112.5</v>
      </c>
      <c r="I25" s="23">
        <v>112.5</v>
      </c>
      <c r="J25" s="18">
        <v>112.5</v>
      </c>
      <c r="K25" s="16" t="s">
        <v>11</v>
      </c>
      <c r="L25" s="16">
        <v>89.57</v>
      </c>
      <c r="M25" s="27">
        <f t="shared" si="2"/>
        <v>89.575384956602548</v>
      </c>
      <c r="N25" s="83">
        <f t="shared" si="3"/>
        <v>0.79622564405868934</v>
      </c>
    </row>
    <row r="26" spans="1:14" ht="18" x14ac:dyDescent="0.2">
      <c r="A26" s="116" t="s">
        <v>225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N26" s="83"/>
    </row>
    <row r="27" spans="1:14" ht="18" x14ac:dyDescent="0.2">
      <c r="A27" s="18">
        <v>1</v>
      </c>
      <c r="B27" s="18" t="s">
        <v>135</v>
      </c>
      <c r="C27" s="18">
        <v>1995</v>
      </c>
      <c r="D27" s="16" t="s">
        <v>207</v>
      </c>
      <c r="E27" s="18">
        <v>88</v>
      </c>
      <c r="F27" s="18" t="s">
        <v>20</v>
      </c>
      <c r="G27" s="22">
        <v>160</v>
      </c>
      <c r="H27" s="23">
        <v>170</v>
      </c>
      <c r="I27" s="23">
        <v>180</v>
      </c>
      <c r="J27" s="18">
        <v>180</v>
      </c>
      <c r="K27" s="16" t="s">
        <v>2</v>
      </c>
      <c r="L27" s="16">
        <v>116.26</v>
      </c>
      <c r="M27" s="27">
        <f t="shared" si="2"/>
        <v>116.26214703433654</v>
      </c>
      <c r="N27" s="83">
        <f t="shared" si="3"/>
        <v>0.64590081685742518</v>
      </c>
    </row>
    <row r="28" spans="1:14" ht="18" x14ac:dyDescent="0.2">
      <c r="A28" s="18">
        <v>2</v>
      </c>
      <c r="B28" s="18" t="s">
        <v>28</v>
      </c>
      <c r="C28" s="18">
        <v>1994</v>
      </c>
      <c r="D28" s="18" t="s">
        <v>207</v>
      </c>
      <c r="E28" s="18">
        <v>88</v>
      </c>
      <c r="F28" s="18" t="s">
        <v>29</v>
      </c>
      <c r="G28" s="23">
        <v>165</v>
      </c>
      <c r="H28" s="25" t="s">
        <v>47</v>
      </c>
      <c r="I28" s="25" t="s">
        <v>47</v>
      </c>
      <c r="J28" s="18">
        <v>165</v>
      </c>
      <c r="K28" s="16" t="s">
        <v>11</v>
      </c>
      <c r="L28" s="16">
        <v>106.57</v>
      </c>
      <c r="M28" s="27">
        <f t="shared" si="2"/>
        <v>106.57363478147515</v>
      </c>
      <c r="N28" s="83">
        <f t="shared" si="3"/>
        <v>0.64590081685742518</v>
      </c>
    </row>
    <row r="29" spans="1:14" ht="18" x14ac:dyDescent="0.2">
      <c r="A29" s="18">
        <v>3</v>
      </c>
      <c r="B29" s="18" t="s">
        <v>136</v>
      </c>
      <c r="C29" s="18">
        <v>1995</v>
      </c>
      <c r="D29" s="18" t="s">
        <v>207</v>
      </c>
      <c r="E29" s="18">
        <v>86.6</v>
      </c>
      <c r="F29" s="18" t="s">
        <v>32</v>
      </c>
      <c r="G29" s="23">
        <v>147</v>
      </c>
      <c r="H29" s="23">
        <v>155</v>
      </c>
      <c r="I29" s="22">
        <v>162.5</v>
      </c>
      <c r="J29" s="18">
        <v>155</v>
      </c>
      <c r="K29" s="16" t="s">
        <v>11</v>
      </c>
      <c r="L29" s="16">
        <v>100.86</v>
      </c>
      <c r="M29" s="27">
        <f t="shared" si="2"/>
        <v>100.98578435595059</v>
      </c>
      <c r="N29" s="83">
        <f t="shared" si="3"/>
        <v>0.65152118939322956</v>
      </c>
    </row>
    <row r="30" spans="1:14" ht="18" x14ac:dyDescent="0.2">
      <c r="A30" s="18">
        <v>4</v>
      </c>
      <c r="B30" s="18" t="s">
        <v>137</v>
      </c>
      <c r="C30" s="18">
        <v>1994</v>
      </c>
      <c r="D30" s="18" t="s">
        <v>207</v>
      </c>
      <c r="E30" s="18">
        <v>88.4</v>
      </c>
      <c r="F30" s="18" t="s">
        <v>32</v>
      </c>
      <c r="G30" s="23">
        <v>130</v>
      </c>
      <c r="H30" s="22">
        <v>142.5</v>
      </c>
      <c r="I30" s="22">
        <v>142.5</v>
      </c>
      <c r="J30" s="18">
        <v>130</v>
      </c>
      <c r="K30" s="16" t="s">
        <v>34</v>
      </c>
      <c r="L30" s="16">
        <v>83.47</v>
      </c>
      <c r="M30" s="27">
        <f t="shared" si="2"/>
        <v>83.76569821926482</v>
      </c>
      <c r="N30" s="83">
        <f t="shared" si="3"/>
        <v>0.64435152476357549</v>
      </c>
    </row>
    <row r="31" spans="1:14" ht="16.5" customHeight="1" x14ac:dyDescent="0.2">
      <c r="A31" s="116" t="s">
        <v>220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N31" s="83"/>
    </row>
    <row r="32" spans="1:14" ht="18" x14ac:dyDescent="0.2">
      <c r="A32" s="18">
        <v>1</v>
      </c>
      <c r="B32" s="18" t="s">
        <v>138</v>
      </c>
      <c r="C32" s="18">
        <v>1968</v>
      </c>
      <c r="D32" s="18" t="s">
        <v>208</v>
      </c>
      <c r="E32" s="18">
        <v>74.099999999999994</v>
      </c>
      <c r="F32" s="18" t="s">
        <v>153</v>
      </c>
      <c r="G32" s="23">
        <v>155</v>
      </c>
      <c r="H32" s="25" t="s">
        <v>47</v>
      </c>
      <c r="I32" s="25" t="s">
        <v>47</v>
      </c>
      <c r="J32" s="18">
        <v>155</v>
      </c>
      <c r="K32" s="16" t="s">
        <v>11</v>
      </c>
      <c r="L32" s="16">
        <v>111.38</v>
      </c>
      <c r="M32" s="27">
        <f t="shared" ref="M32:M46" si="4">N32*J32</f>
        <v>111.38694174609536</v>
      </c>
      <c r="N32" s="83">
        <f t="shared" ref="N32:N41" si="5">500/((-216.0475144)+(16.2606339*E32)+(-0.002388645*E32^2)+(-0.00113732*E32^3)+(0.00000701863*E32^4)+(-0.00000001291*E32^5))</f>
        <v>0.71862543061997008</v>
      </c>
    </row>
    <row r="33" spans="1:14" ht="18" x14ac:dyDescent="0.2">
      <c r="A33" s="18">
        <v>2</v>
      </c>
      <c r="B33" s="18" t="s">
        <v>139</v>
      </c>
      <c r="C33" s="18">
        <v>1977</v>
      </c>
      <c r="D33" s="18" t="s">
        <v>208</v>
      </c>
      <c r="E33" s="18">
        <v>77.400000000000006</v>
      </c>
      <c r="F33" s="18" t="s">
        <v>32</v>
      </c>
      <c r="G33" s="22">
        <v>145</v>
      </c>
      <c r="H33" s="22">
        <v>145</v>
      </c>
      <c r="I33" s="23">
        <v>145</v>
      </c>
      <c r="J33" s="18">
        <v>145</v>
      </c>
      <c r="K33" s="16" t="s">
        <v>11</v>
      </c>
      <c r="L33" s="16">
        <v>101.4</v>
      </c>
      <c r="M33" s="27">
        <f t="shared" si="4"/>
        <v>101.13140715707679</v>
      </c>
      <c r="N33" s="83">
        <f t="shared" si="5"/>
        <v>0.69745798039363305</v>
      </c>
    </row>
    <row r="34" spans="1:14" ht="18" x14ac:dyDescent="0.2">
      <c r="A34" s="18">
        <v>3</v>
      </c>
      <c r="B34" s="18" t="s">
        <v>81</v>
      </c>
      <c r="C34" s="18">
        <v>1975</v>
      </c>
      <c r="D34" s="18" t="s">
        <v>208</v>
      </c>
      <c r="E34" s="18">
        <v>79.900000000000006</v>
      </c>
      <c r="F34" s="18" t="s">
        <v>32</v>
      </c>
      <c r="G34" s="23">
        <v>145</v>
      </c>
      <c r="H34" s="25" t="s">
        <v>47</v>
      </c>
      <c r="I34" s="25" t="s">
        <v>47</v>
      </c>
      <c r="J34" s="18">
        <v>145</v>
      </c>
      <c r="K34" s="16" t="s">
        <v>11</v>
      </c>
      <c r="L34" s="16">
        <v>99.06</v>
      </c>
      <c r="M34" s="27">
        <f t="shared" si="4"/>
        <v>99.069471536900025</v>
      </c>
      <c r="N34" s="83">
        <f t="shared" si="5"/>
        <v>0.68323773473724159</v>
      </c>
    </row>
    <row r="35" spans="1:14" ht="18" x14ac:dyDescent="0.2">
      <c r="A35" s="18">
        <v>4</v>
      </c>
      <c r="B35" s="18" t="s">
        <v>140</v>
      </c>
      <c r="C35" s="18">
        <v>1976</v>
      </c>
      <c r="D35" s="18" t="s">
        <v>208</v>
      </c>
      <c r="E35" s="18">
        <v>80.5</v>
      </c>
      <c r="F35" s="18" t="s">
        <v>32</v>
      </c>
      <c r="G35" s="23">
        <v>127.5</v>
      </c>
      <c r="H35" s="22">
        <v>132.5</v>
      </c>
      <c r="I35" s="22">
        <v>132.5</v>
      </c>
      <c r="J35" s="18">
        <v>127.5</v>
      </c>
      <c r="K35" s="16" t="s">
        <v>34</v>
      </c>
      <c r="L35" s="16">
        <v>86.7</v>
      </c>
      <c r="M35" s="27">
        <f t="shared" si="4"/>
        <v>86.704527075505936</v>
      </c>
      <c r="N35" s="83">
        <f t="shared" si="5"/>
        <v>0.68003550647455635</v>
      </c>
    </row>
    <row r="36" spans="1:14" ht="16.5" customHeight="1" x14ac:dyDescent="0.2">
      <c r="A36" s="116" t="s">
        <v>221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N36" s="83"/>
    </row>
    <row r="37" spans="1:14" ht="18" x14ac:dyDescent="0.2">
      <c r="A37" s="18">
        <v>1</v>
      </c>
      <c r="B37" s="18" t="s">
        <v>141</v>
      </c>
      <c r="C37" s="18">
        <v>1975</v>
      </c>
      <c r="D37" s="18" t="s">
        <v>208</v>
      </c>
      <c r="E37" s="18">
        <v>107.3</v>
      </c>
      <c r="F37" s="18" t="s">
        <v>20</v>
      </c>
      <c r="G37" s="23">
        <v>200</v>
      </c>
      <c r="H37" s="22">
        <v>205</v>
      </c>
      <c r="I37" s="22">
        <v>205</v>
      </c>
      <c r="J37" s="67">
        <v>200</v>
      </c>
      <c r="K37" s="16" t="s">
        <v>2</v>
      </c>
      <c r="L37" s="16">
        <v>118.64</v>
      </c>
      <c r="M37" s="27">
        <f t="shared" si="4"/>
        <v>118.6327051201628</v>
      </c>
      <c r="N37" s="83">
        <f t="shared" si="5"/>
        <v>0.59316352560081398</v>
      </c>
    </row>
    <row r="38" spans="1:14" ht="18" x14ac:dyDescent="0.2">
      <c r="A38" s="18">
        <v>2</v>
      </c>
      <c r="B38" s="18" t="s">
        <v>142</v>
      </c>
      <c r="C38" s="18">
        <v>1973</v>
      </c>
      <c r="D38" s="18" t="s">
        <v>208</v>
      </c>
      <c r="E38" s="18">
        <v>117.3</v>
      </c>
      <c r="F38" s="18" t="s">
        <v>17</v>
      </c>
      <c r="G38" s="23">
        <v>200</v>
      </c>
      <c r="H38" s="22">
        <v>210</v>
      </c>
      <c r="I38" s="22">
        <v>210</v>
      </c>
      <c r="J38" s="18">
        <v>200</v>
      </c>
      <c r="K38" s="16" t="s">
        <v>11</v>
      </c>
      <c r="L38" s="16">
        <v>115.62</v>
      </c>
      <c r="M38" s="27">
        <f t="shared" si="4"/>
        <v>115.6169109382583</v>
      </c>
      <c r="N38" s="83">
        <f t="shared" si="5"/>
        <v>0.5780845546912915</v>
      </c>
    </row>
    <row r="39" spans="1:14" ht="18" x14ac:dyDescent="0.2">
      <c r="A39" s="18">
        <v>3</v>
      </c>
      <c r="B39" s="18" t="s">
        <v>143</v>
      </c>
      <c r="C39" s="18">
        <v>1971</v>
      </c>
      <c r="D39" s="18" t="s">
        <v>208</v>
      </c>
      <c r="E39" s="18">
        <v>90</v>
      </c>
      <c r="F39" s="18" t="s">
        <v>61</v>
      </c>
      <c r="G39" s="23">
        <v>165</v>
      </c>
      <c r="H39" s="23">
        <v>170</v>
      </c>
      <c r="I39" s="23">
        <v>175</v>
      </c>
      <c r="J39" s="18">
        <v>175</v>
      </c>
      <c r="K39" s="16" t="s">
        <v>11</v>
      </c>
      <c r="L39" s="16">
        <v>111.72</v>
      </c>
      <c r="M39" s="27">
        <f t="shared" si="4"/>
        <v>111.71896336506575</v>
      </c>
      <c r="N39" s="83">
        <f t="shared" si="5"/>
        <v>0.63839407637180423</v>
      </c>
    </row>
    <row r="40" spans="1:14" ht="18" x14ac:dyDescent="0.2">
      <c r="A40" s="18">
        <v>4</v>
      </c>
      <c r="B40" s="18" t="s">
        <v>144</v>
      </c>
      <c r="C40" s="18">
        <v>1976</v>
      </c>
      <c r="D40" s="18" t="s">
        <v>208</v>
      </c>
      <c r="E40" s="18">
        <v>103.8</v>
      </c>
      <c r="F40" s="18" t="s">
        <v>145</v>
      </c>
      <c r="G40" s="23">
        <v>165</v>
      </c>
      <c r="H40" s="23">
        <v>172.5</v>
      </c>
      <c r="I40" s="22">
        <v>177.5</v>
      </c>
      <c r="J40" s="18">
        <v>172.5</v>
      </c>
      <c r="K40" s="16" t="s">
        <v>11</v>
      </c>
      <c r="L40" s="16">
        <v>103.5</v>
      </c>
      <c r="M40" s="27">
        <f t="shared" si="4"/>
        <v>103.50122802080334</v>
      </c>
      <c r="N40" s="83">
        <f t="shared" si="5"/>
        <v>0.60000711896117875</v>
      </c>
    </row>
    <row r="41" spans="1:14" ht="18" x14ac:dyDescent="0.2">
      <c r="A41" s="18">
        <v>5</v>
      </c>
      <c r="B41" s="18" t="s">
        <v>146</v>
      </c>
      <c r="C41" s="18">
        <v>1973</v>
      </c>
      <c r="D41" s="18" t="s">
        <v>208</v>
      </c>
      <c r="E41" s="18">
        <v>83.4</v>
      </c>
      <c r="F41" s="18" t="s">
        <v>147</v>
      </c>
      <c r="G41" s="23">
        <v>142.5</v>
      </c>
      <c r="H41" s="23">
        <v>150</v>
      </c>
      <c r="I41" s="23">
        <v>155</v>
      </c>
      <c r="J41" s="18">
        <v>155</v>
      </c>
      <c r="K41" s="16" t="s">
        <v>11</v>
      </c>
      <c r="L41" s="16">
        <v>103.17</v>
      </c>
      <c r="M41" s="27">
        <f t="shared" si="4"/>
        <v>103.16928293228671</v>
      </c>
      <c r="N41" s="83">
        <f t="shared" si="5"/>
        <v>0.66560827698249492</v>
      </c>
    </row>
    <row r="42" spans="1:14" ht="15.75" customHeight="1" x14ac:dyDescent="0.2">
      <c r="A42" s="116" t="s">
        <v>204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N42" s="83"/>
    </row>
    <row r="43" spans="1:14" ht="18" x14ac:dyDescent="0.2">
      <c r="A43" s="18">
        <v>1</v>
      </c>
      <c r="B43" s="18" t="s">
        <v>148</v>
      </c>
      <c r="C43" s="18">
        <v>1963</v>
      </c>
      <c r="D43" s="18" t="s">
        <v>209</v>
      </c>
      <c r="E43" s="18">
        <v>99.2</v>
      </c>
      <c r="F43" s="18" t="s">
        <v>42</v>
      </c>
      <c r="G43" s="23">
        <v>155</v>
      </c>
      <c r="H43" s="23">
        <v>160</v>
      </c>
      <c r="I43" s="23">
        <v>165</v>
      </c>
      <c r="J43" s="18">
        <v>165</v>
      </c>
      <c r="K43" s="16" t="s">
        <v>11</v>
      </c>
      <c r="L43" s="16">
        <v>100.75</v>
      </c>
      <c r="M43" s="27">
        <f t="shared" si="4"/>
        <v>100.74330621342887</v>
      </c>
      <c r="N43" s="83">
        <f t="shared" ref="N43:N46" si="6">500/((-216.0475144)+(16.2606339*E43)+(-0.002388645*E43^2)+(-0.00113732*E43^3)+(0.00000701863*E43^4)+(-0.00000001291*E43^5))</f>
        <v>0.61056549220259915</v>
      </c>
    </row>
    <row r="44" spans="1:14" ht="18" x14ac:dyDescent="0.2">
      <c r="A44" s="18">
        <v>2</v>
      </c>
      <c r="B44" s="18" t="s">
        <v>149</v>
      </c>
      <c r="C44" s="18">
        <v>1964</v>
      </c>
      <c r="D44" s="18" t="s">
        <v>209</v>
      </c>
      <c r="E44" s="18">
        <v>104</v>
      </c>
      <c r="F44" s="18" t="s">
        <v>42</v>
      </c>
      <c r="G44" s="23">
        <v>160</v>
      </c>
      <c r="H44" s="23">
        <v>165</v>
      </c>
      <c r="I44" s="22">
        <v>170</v>
      </c>
      <c r="J44" s="18">
        <v>165</v>
      </c>
      <c r="K44" s="16" t="s">
        <v>11</v>
      </c>
      <c r="L44" s="16">
        <v>98.93</v>
      </c>
      <c r="M44" s="27">
        <f t="shared" si="4"/>
        <v>98.932363758034512</v>
      </c>
      <c r="N44" s="83">
        <f t="shared" si="6"/>
        <v>0.59959008338202735</v>
      </c>
    </row>
    <row r="45" spans="1:14" ht="18" x14ac:dyDescent="0.2">
      <c r="A45" s="18">
        <v>3</v>
      </c>
      <c r="B45" s="18" t="s">
        <v>82</v>
      </c>
      <c r="C45" s="18">
        <v>1965</v>
      </c>
      <c r="D45" s="18" t="s">
        <v>209</v>
      </c>
      <c r="E45" s="18">
        <v>112.3</v>
      </c>
      <c r="F45" s="18" t="s">
        <v>17</v>
      </c>
      <c r="G45" s="23">
        <v>170</v>
      </c>
      <c r="H45" s="25" t="s">
        <v>47</v>
      </c>
      <c r="I45" s="25" t="s">
        <v>47</v>
      </c>
      <c r="J45" s="18">
        <v>170</v>
      </c>
      <c r="K45" s="16" t="s">
        <v>34</v>
      </c>
      <c r="L45" s="16">
        <v>99.43</v>
      </c>
      <c r="M45" s="27">
        <f t="shared" si="4"/>
        <v>99.430973582353005</v>
      </c>
      <c r="N45" s="83">
        <f t="shared" si="6"/>
        <v>0.58488807989619418</v>
      </c>
    </row>
    <row r="46" spans="1:14" ht="18" x14ac:dyDescent="0.2">
      <c r="A46" s="18">
        <v>4</v>
      </c>
      <c r="B46" s="18" t="s">
        <v>150</v>
      </c>
      <c r="C46" s="18">
        <v>1961</v>
      </c>
      <c r="D46" s="18" t="s">
        <v>209</v>
      </c>
      <c r="E46" s="18">
        <v>60.5</v>
      </c>
      <c r="F46" s="18" t="s">
        <v>91</v>
      </c>
      <c r="G46" s="23">
        <v>90</v>
      </c>
      <c r="H46" s="23">
        <v>97.5</v>
      </c>
      <c r="I46" s="22">
        <v>105</v>
      </c>
      <c r="J46" s="18">
        <v>97.5</v>
      </c>
      <c r="K46" s="16" t="s">
        <v>34</v>
      </c>
      <c r="L46" s="16">
        <v>82.53</v>
      </c>
      <c r="M46" s="27">
        <f t="shared" si="4"/>
        <v>82.530417621433529</v>
      </c>
      <c r="N46" s="83">
        <f t="shared" si="6"/>
        <v>0.84646582175829266</v>
      </c>
    </row>
    <row r="47" spans="1:14" ht="16.5" customHeight="1" x14ac:dyDescent="0.2">
      <c r="A47" s="111" t="s">
        <v>226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3"/>
      <c r="N47" s="83"/>
    </row>
    <row r="48" spans="1:14" ht="18" x14ac:dyDescent="0.2">
      <c r="A48" s="18">
        <v>1</v>
      </c>
      <c r="B48" s="18" t="s">
        <v>151</v>
      </c>
      <c r="C48" s="18">
        <v>1989</v>
      </c>
      <c r="D48" s="18" t="s">
        <v>206</v>
      </c>
      <c r="E48" s="18">
        <v>71.5</v>
      </c>
      <c r="F48" s="18" t="s">
        <v>152</v>
      </c>
      <c r="G48" s="23">
        <v>140</v>
      </c>
      <c r="H48" s="23">
        <v>160</v>
      </c>
      <c r="I48" s="22">
        <v>165</v>
      </c>
      <c r="J48" s="18">
        <v>160</v>
      </c>
      <c r="K48" s="16" t="s">
        <v>2</v>
      </c>
      <c r="L48" s="16">
        <v>118</v>
      </c>
      <c r="M48" s="27">
        <f>N48*J48</f>
        <v>118.00023141536579</v>
      </c>
      <c r="N48" s="83">
        <f>500/((-216.0475144)+(16.2606339*E48)+(-0.002388645*E48^2)+(-0.00113732*E48^3)+(0.00000701863*E48^4)+(-0.00000001291*E48^5))</f>
        <v>0.7375014463460362</v>
      </c>
    </row>
    <row r="49" spans="1:14" ht="18" x14ac:dyDescent="0.2">
      <c r="A49" s="18">
        <v>2</v>
      </c>
      <c r="B49" s="18" t="s">
        <v>138</v>
      </c>
      <c r="C49" s="18">
        <v>1968</v>
      </c>
      <c r="D49" s="18" t="s">
        <v>206</v>
      </c>
      <c r="E49" s="18">
        <v>74.099999999999994</v>
      </c>
      <c r="F49" s="18" t="s">
        <v>153</v>
      </c>
      <c r="G49" s="13">
        <v>150</v>
      </c>
      <c r="H49" s="13">
        <v>155</v>
      </c>
      <c r="I49" s="15">
        <v>165</v>
      </c>
      <c r="J49" s="18">
        <v>155</v>
      </c>
      <c r="K49" s="16" t="s">
        <v>11</v>
      </c>
      <c r="L49" s="16">
        <v>111.38</v>
      </c>
      <c r="M49" s="27">
        <f t="shared" ref="M49:M91" si="7">N49*J49</f>
        <v>111.38694174609536</v>
      </c>
      <c r="N49" s="83">
        <f t="shared" ref="N49:N91" si="8">500/((-216.0475144)+(16.2606339*E49)+(-0.002388645*E49^2)+(-0.00113732*E49^3)+(0.00000701863*E49^4)+(-0.00000001291*E49^5))</f>
        <v>0.71862543061997008</v>
      </c>
    </row>
    <row r="50" spans="1:14" ht="18" x14ac:dyDescent="0.2">
      <c r="A50" s="18">
        <v>3</v>
      </c>
      <c r="B50" s="18" t="s">
        <v>154</v>
      </c>
      <c r="C50" s="18">
        <v>1992</v>
      </c>
      <c r="D50" s="18" t="s">
        <v>206</v>
      </c>
      <c r="E50" s="18">
        <v>72.099999999999994</v>
      </c>
      <c r="F50" s="18" t="s">
        <v>17</v>
      </c>
      <c r="G50" s="23">
        <v>110</v>
      </c>
      <c r="H50" s="23">
        <v>120</v>
      </c>
      <c r="I50" s="23">
        <v>130</v>
      </c>
      <c r="J50" s="18">
        <v>130</v>
      </c>
      <c r="K50" s="16" t="s">
        <v>11</v>
      </c>
      <c r="L50" s="16">
        <v>95.29</v>
      </c>
      <c r="M50" s="27">
        <f t="shared" si="7"/>
        <v>95.284533563691753</v>
      </c>
      <c r="N50" s="83">
        <f t="shared" si="8"/>
        <v>0.73295795048993651</v>
      </c>
    </row>
    <row r="51" spans="1:14" ht="18" x14ac:dyDescent="0.2">
      <c r="A51" s="18">
        <v>4</v>
      </c>
      <c r="B51" s="18" t="s">
        <v>155</v>
      </c>
      <c r="C51" s="18">
        <v>1986</v>
      </c>
      <c r="D51" s="18" t="s">
        <v>206</v>
      </c>
      <c r="E51" s="18">
        <v>74.099999999999994</v>
      </c>
      <c r="F51" s="18" t="s">
        <v>20</v>
      </c>
      <c r="G51" s="23">
        <v>120</v>
      </c>
      <c r="H51" s="23">
        <v>125</v>
      </c>
      <c r="I51" s="23">
        <v>127.5</v>
      </c>
      <c r="J51" s="18">
        <v>127.5</v>
      </c>
      <c r="K51" s="16" t="s">
        <v>11</v>
      </c>
      <c r="L51" s="16">
        <v>91.62</v>
      </c>
      <c r="M51" s="27">
        <f t="shared" si="7"/>
        <v>91.624742404046188</v>
      </c>
      <c r="N51" s="83">
        <f t="shared" si="8"/>
        <v>0.71862543061997008</v>
      </c>
    </row>
    <row r="52" spans="1:14" ht="18" x14ac:dyDescent="0.2">
      <c r="A52" s="18">
        <v>5</v>
      </c>
      <c r="B52" s="18" t="s">
        <v>156</v>
      </c>
      <c r="C52" s="18">
        <v>1992</v>
      </c>
      <c r="D52" s="18" t="s">
        <v>206</v>
      </c>
      <c r="E52" s="18">
        <v>67.400000000000006</v>
      </c>
      <c r="F52" s="18" t="s">
        <v>61</v>
      </c>
      <c r="G52" s="23">
        <v>110</v>
      </c>
      <c r="H52" s="23">
        <v>115</v>
      </c>
      <c r="I52" s="23">
        <v>120</v>
      </c>
      <c r="J52" s="18">
        <v>120</v>
      </c>
      <c r="K52" s="16" t="s">
        <v>11</v>
      </c>
      <c r="L52" s="16">
        <v>92.63</v>
      </c>
      <c r="M52" s="27">
        <f t="shared" si="7"/>
        <v>92.631803408676603</v>
      </c>
      <c r="N52" s="83">
        <f t="shared" si="8"/>
        <v>0.77193169507230497</v>
      </c>
    </row>
    <row r="53" spans="1:14" ht="18" x14ac:dyDescent="0.2">
      <c r="A53" s="18">
        <v>6</v>
      </c>
      <c r="B53" s="18" t="s">
        <v>157</v>
      </c>
      <c r="C53" s="18">
        <v>1983</v>
      </c>
      <c r="D53" s="18" t="s">
        <v>206</v>
      </c>
      <c r="E53" s="18">
        <v>66.7</v>
      </c>
      <c r="F53" s="18" t="s">
        <v>158</v>
      </c>
      <c r="G53" s="22">
        <v>105</v>
      </c>
      <c r="H53" s="23">
        <v>112.5</v>
      </c>
      <c r="I53" s="22">
        <v>115</v>
      </c>
      <c r="J53" s="18">
        <v>112.5</v>
      </c>
      <c r="K53" s="16" t="s">
        <v>11</v>
      </c>
      <c r="L53" s="16">
        <v>87.58</v>
      </c>
      <c r="M53" s="27">
        <f t="shared" si="7"/>
        <v>87.576684427476494</v>
      </c>
      <c r="N53" s="83">
        <f t="shared" si="8"/>
        <v>0.77845941713312439</v>
      </c>
    </row>
    <row r="54" spans="1:14" ht="18" x14ac:dyDescent="0.2">
      <c r="A54" s="18">
        <v>7</v>
      </c>
      <c r="B54" s="18" t="s">
        <v>159</v>
      </c>
      <c r="C54" s="18">
        <v>1990</v>
      </c>
      <c r="D54" s="18" t="s">
        <v>206</v>
      </c>
      <c r="E54" s="18">
        <v>74.599999999999994</v>
      </c>
      <c r="F54" s="18" t="s">
        <v>40</v>
      </c>
      <c r="G54" s="23">
        <v>110</v>
      </c>
      <c r="H54" s="22">
        <v>120</v>
      </c>
      <c r="I54" s="22">
        <v>120</v>
      </c>
      <c r="J54" s="18">
        <v>110</v>
      </c>
      <c r="K54" s="16" t="s">
        <v>34</v>
      </c>
      <c r="L54" s="16">
        <v>78.67</v>
      </c>
      <c r="M54" s="27">
        <f t="shared" si="7"/>
        <v>78.675050840086598</v>
      </c>
      <c r="N54" s="83">
        <f t="shared" si="8"/>
        <v>0.71522773490987812</v>
      </c>
    </row>
    <row r="55" spans="1:14" ht="15.75" customHeight="1" x14ac:dyDescent="0.2">
      <c r="A55" s="111" t="s">
        <v>224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3"/>
      <c r="N55" s="83"/>
    </row>
    <row r="56" spans="1:14" ht="18" x14ac:dyDescent="0.2">
      <c r="A56" s="18">
        <v>1</v>
      </c>
      <c r="B56" s="18" t="s">
        <v>198</v>
      </c>
      <c r="C56" s="18">
        <v>1986</v>
      </c>
      <c r="D56" s="18" t="s">
        <v>206</v>
      </c>
      <c r="E56" s="18">
        <v>82.4</v>
      </c>
      <c r="F56" s="18" t="s">
        <v>61</v>
      </c>
      <c r="G56" s="23">
        <v>210</v>
      </c>
      <c r="H56" s="23">
        <v>220</v>
      </c>
      <c r="I56" s="22">
        <v>225</v>
      </c>
      <c r="J56" s="78">
        <v>220</v>
      </c>
      <c r="K56" s="16" t="s">
        <v>69</v>
      </c>
      <c r="L56" s="16"/>
      <c r="M56" s="27">
        <f t="shared" si="7"/>
        <v>147.48663308004475</v>
      </c>
      <c r="N56" s="83">
        <f t="shared" si="8"/>
        <v>0.67039378672747618</v>
      </c>
    </row>
    <row r="57" spans="1:14" ht="18" x14ac:dyDescent="0.2">
      <c r="A57" s="18">
        <v>2</v>
      </c>
      <c r="B57" s="18" t="s">
        <v>160</v>
      </c>
      <c r="C57" s="18">
        <v>1989</v>
      </c>
      <c r="D57" s="18" t="s">
        <v>206</v>
      </c>
      <c r="E57" s="18">
        <v>82.1</v>
      </c>
      <c r="F57" s="18" t="s">
        <v>32</v>
      </c>
      <c r="G57" s="23">
        <v>175</v>
      </c>
      <c r="H57" s="23">
        <v>185</v>
      </c>
      <c r="I57" s="22">
        <v>187.5</v>
      </c>
      <c r="J57" s="18">
        <v>185</v>
      </c>
      <c r="K57" s="16" t="s">
        <v>2</v>
      </c>
      <c r="L57" s="16"/>
      <c r="M57" s="27">
        <f t="shared" si="7"/>
        <v>124.29546902192</v>
      </c>
      <c r="N57" s="83">
        <f t="shared" si="8"/>
        <v>0.67186740011848645</v>
      </c>
    </row>
    <row r="58" spans="1:14" ht="18" x14ac:dyDescent="0.2">
      <c r="A58" s="18">
        <v>3</v>
      </c>
      <c r="B58" s="18" t="s">
        <v>161</v>
      </c>
      <c r="C58" s="18">
        <v>1988</v>
      </c>
      <c r="D58" s="18" t="s">
        <v>206</v>
      </c>
      <c r="E58" s="18">
        <v>76.099999999999994</v>
      </c>
      <c r="F58" s="18" t="s">
        <v>17</v>
      </c>
      <c r="G58" s="23">
        <v>150</v>
      </c>
      <c r="H58" s="23">
        <v>165</v>
      </c>
      <c r="I58" s="22">
        <v>185</v>
      </c>
      <c r="J58" s="18">
        <v>165</v>
      </c>
      <c r="K58" s="16" t="s">
        <v>11</v>
      </c>
      <c r="L58" s="16"/>
      <c r="M58" s="27">
        <f t="shared" si="7"/>
        <v>116.39947080087347</v>
      </c>
      <c r="N58" s="83">
        <f t="shared" si="8"/>
        <v>0.70545133818711192</v>
      </c>
    </row>
    <row r="59" spans="1:14" ht="18" x14ac:dyDescent="0.2">
      <c r="A59" s="18">
        <v>4</v>
      </c>
      <c r="B59" s="18" t="s">
        <v>162</v>
      </c>
      <c r="C59" s="18">
        <v>1981</v>
      </c>
      <c r="D59" s="18" t="s">
        <v>206</v>
      </c>
      <c r="E59" s="18">
        <v>82.5</v>
      </c>
      <c r="F59" s="18" t="s">
        <v>17</v>
      </c>
      <c r="G59" s="22">
        <v>150</v>
      </c>
      <c r="H59" s="23">
        <v>160</v>
      </c>
      <c r="I59" s="23">
        <v>162.5</v>
      </c>
      <c r="J59" s="18">
        <v>162.5</v>
      </c>
      <c r="K59" s="16" t="s">
        <v>11</v>
      </c>
      <c r="L59" s="16"/>
      <c r="M59" s="27">
        <f t="shared" si="7"/>
        <v>108.85981063783484</v>
      </c>
      <c r="N59" s="83">
        <f t="shared" si="8"/>
        <v>0.66990652700206055</v>
      </c>
    </row>
    <row r="60" spans="1:14" ht="18" x14ac:dyDescent="0.2">
      <c r="A60" s="18">
        <v>5</v>
      </c>
      <c r="B60" s="18" t="s">
        <v>163</v>
      </c>
      <c r="C60" s="18">
        <v>1987</v>
      </c>
      <c r="D60" s="18" t="s">
        <v>206</v>
      </c>
      <c r="E60" s="18">
        <v>81.400000000000006</v>
      </c>
      <c r="F60" s="18" t="s">
        <v>72</v>
      </c>
      <c r="G60" s="23">
        <v>140</v>
      </c>
      <c r="H60" s="22">
        <v>150</v>
      </c>
      <c r="I60" s="23">
        <v>150</v>
      </c>
      <c r="J60" s="18">
        <v>150</v>
      </c>
      <c r="K60" s="16" t="s">
        <v>11</v>
      </c>
      <c r="L60" s="16"/>
      <c r="M60" s="27">
        <f t="shared" si="7"/>
        <v>101.30639908106023</v>
      </c>
      <c r="N60" s="83">
        <f t="shared" si="8"/>
        <v>0.67537599387373493</v>
      </c>
    </row>
    <row r="61" spans="1:14" ht="18" x14ac:dyDescent="0.2">
      <c r="A61" s="18"/>
      <c r="B61" s="18" t="s">
        <v>62</v>
      </c>
      <c r="C61" s="18">
        <v>1985</v>
      </c>
      <c r="D61" s="18" t="s">
        <v>206</v>
      </c>
      <c r="E61" s="18">
        <v>78.400000000000006</v>
      </c>
      <c r="F61" s="18" t="s">
        <v>63</v>
      </c>
      <c r="G61" s="22">
        <v>150</v>
      </c>
      <c r="H61" s="22">
        <v>150</v>
      </c>
      <c r="I61" s="22">
        <v>150</v>
      </c>
      <c r="J61" s="18">
        <v>0</v>
      </c>
      <c r="K61" s="16"/>
      <c r="L61" s="16"/>
      <c r="M61" s="27">
        <f t="shared" si="7"/>
        <v>0</v>
      </c>
      <c r="N61" s="83">
        <f t="shared" si="8"/>
        <v>0.69159450415565726</v>
      </c>
    </row>
    <row r="62" spans="1:14" ht="16.5" customHeight="1" x14ac:dyDescent="0.2">
      <c r="A62" s="111" t="s">
        <v>220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3"/>
      <c r="N62" s="83"/>
    </row>
    <row r="63" spans="1:14" ht="18" x14ac:dyDescent="0.2">
      <c r="A63" s="18">
        <v>1</v>
      </c>
      <c r="B63" s="18" t="s">
        <v>164</v>
      </c>
      <c r="C63" s="18">
        <v>1985</v>
      </c>
      <c r="D63" s="18" t="s">
        <v>206</v>
      </c>
      <c r="E63" s="18">
        <v>89.3</v>
      </c>
      <c r="F63" s="18" t="s">
        <v>128</v>
      </c>
      <c r="G63" s="23">
        <v>175</v>
      </c>
      <c r="H63" s="23">
        <v>185</v>
      </c>
      <c r="I63" s="23">
        <v>190</v>
      </c>
      <c r="J63" s="18">
        <v>190</v>
      </c>
      <c r="K63" s="16" t="s">
        <v>2</v>
      </c>
      <c r="L63" s="16"/>
      <c r="M63" s="27">
        <f t="shared" si="7"/>
        <v>121.78127962745144</v>
      </c>
      <c r="N63" s="83">
        <f t="shared" si="8"/>
        <v>0.64095410330237601</v>
      </c>
    </row>
    <row r="64" spans="1:14" ht="18" x14ac:dyDescent="0.2">
      <c r="A64" s="18">
        <v>2</v>
      </c>
      <c r="B64" s="18" t="s">
        <v>165</v>
      </c>
      <c r="C64" s="18">
        <v>1983</v>
      </c>
      <c r="D64" s="18" t="s">
        <v>206</v>
      </c>
      <c r="E64" s="18">
        <v>89.4</v>
      </c>
      <c r="F64" s="18" t="s">
        <v>32</v>
      </c>
      <c r="G64" s="23">
        <v>165</v>
      </c>
      <c r="H64" s="23">
        <v>175</v>
      </c>
      <c r="I64" s="23">
        <v>187.5</v>
      </c>
      <c r="J64" s="18">
        <v>187.5</v>
      </c>
      <c r="K64" s="16" t="s">
        <v>2</v>
      </c>
      <c r="L64" s="16"/>
      <c r="M64" s="27">
        <f t="shared" si="7"/>
        <v>120.10950573494688</v>
      </c>
      <c r="N64" s="83">
        <f t="shared" si="8"/>
        <v>0.64058403058638336</v>
      </c>
    </row>
    <row r="65" spans="1:14" ht="18" x14ac:dyDescent="0.2">
      <c r="A65" s="18">
        <v>3</v>
      </c>
      <c r="B65" s="18" t="s">
        <v>166</v>
      </c>
      <c r="C65" s="18">
        <v>1988</v>
      </c>
      <c r="D65" s="18" t="s">
        <v>206</v>
      </c>
      <c r="E65" s="18">
        <v>90</v>
      </c>
      <c r="F65" s="18" t="s">
        <v>17</v>
      </c>
      <c r="G65" s="23">
        <v>170</v>
      </c>
      <c r="H65" s="23">
        <v>180</v>
      </c>
      <c r="I65" s="23">
        <v>185</v>
      </c>
      <c r="J65" s="18">
        <v>185</v>
      </c>
      <c r="K65" s="16" t="s">
        <v>2</v>
      </c>
      <c r="L65" s="16"/>
      <c r="M65" s="27">
        <f t="shared" si="7"/>
        <v>118.10290412878378</v>
      </c>
      <c r="N65" s="83">
        <f t="shared" si="8"/>
        <v>0.63839407637180423</v>
      </c>
    </row>
    <row r="66" spans="1:14" ht="18" x14ac:dyDescent="0.2">
      <c r="A66" s="18">
        <v>4</v>
      </c>
      <c r="B66" s="18" t="s">
        <v>167</v>
      </c>
      <c r="C66" s="18">
        <v>1990</v>
      </c>
      <c r="D66" s="18" t="s">
        <v>206</v>
      </c>
      <c r="E66" s="18">
        <v>89.8</v>
      </c>
      <c r="F66" s="18" t="s">
        <v>40</v>
      </c>
      <c r="G66" s="23">
        <v>180</v>
      </c>
      <c r="H66" s="23">
        <v>182.5</v>
      </c>
      <c r="I66" s="22">
        <v>187.5</v>
      </c>
      <c r="J66" s="18">
        <v>182.5</v>
      </c>
      <c r="K66" s="16" t="s">
        <v>2</v>
      </c>
      <c r="L66" s="16"/>
      <c r="M66" s="27">
        <f t="shared" si="7"/>
        <v>116.63908875384016</v>
      </c>
      <c r="N66" s="83">
        <f t="shared" si="8"/>
        <v>0.63911829454158986</v>
      </c>
    </row>
    <row r="67" spans="1:14" ht="18" x14ac:dyDescent="0.2">
      <c r="A67" s="18">
        <v>5</v>
      </c>
      <c r="B67" s="18" t="s">
        <v>168</v>
      </c>
      <c r="C67" s="18">
        <v>1982</v>
      </c>
      <c r="D67" s="18" t="s">
        <v>206</v>
      </c>
      <c r="E67" s="18">
        <v>88.1</v>
      </c>
      <c r="F67" s="18" t="s">
        <v>20</v>
      </c>
      <c r="G67" s="22">
        <v>175</v>
      </c>
      <c r="H67" s="23">
        <v>175</v>
      </c>
      <c r="I67" s="22">
        <v>180</v>
      </c>
      <c r="J67" s="18">
        <v>175</v>
      </c>
      <c r="K67" s="16" t="s">
        <v>11</v>
      </c>
      <c r="L67" s="16"/>
      <c r="M67" s="27">
        <f t="shared" si="7"/>
        <v>112.96445776902327</v>
      </c>
      <c r="N67" s="83">
        <f t="shared" si="8"/>
        <v>0.64551118725156154</v>
      </c>
    </row>
    <row r="68" spans="1:14" ht="18" x14ac:dyDescent="0.2">
      <c r="A68" s="18">
        <v>6</v>
      </c>
      <c r="B68" s="18" t="s">
        <v>169</v>
      </c>
      <c r="C68" s="18">
        <v>1978</v>
      </c>
      <c r="D68" s="18" t="s">
        <v>206</v>
      </c>
      <c r="E68" s="18">
        <v>85.9</v>
      </c>
      <c r="F68" s="18" t="s">
        <v>17</v>
      </c>
      <c r="G68" s="23">
        <v>160</v>
      </c>
      <c r="H68" s="23">
        <v>170</v>
      </c>
      <c r="I68" s="22">
        <v>180</v>
      </c>
      <c r="J68" s="18">
        <v>170</v>
      </c>
      <c r="K68" s="16" t="s">
        <v>11</v>
      </c>
      <c r="L68" s="16"/>
      <c r="M68" s="27">
        <f t="shared" si="7"/>
        <v>111.25665054117525</v>
      </c>
      <c r="N68" s="83">
        <f t="shared" si="8"/>
        <v>0.65445088553632502</v>
      </c>
    </row>
    <row r="69" spans="1:14" ht="18" x14ac:dyDescent="0.2">
      <c r="A69" s="18">
        <v>7</v>
      </c>
      <c r="B69" s="18" t="s">
        <v>170</v>
      </c>
      <c r="C69" s="18">
        <v>1991</v>
      </c>
      <c r="D69" s="18" t="s">
        <v>206</v>
      </c>
      <c r="E69" s="18">
        <v>89</v>
      </c>
      <c r="F69" s="18" t="s">
        <v>128</v>
      </c>
      <c r="G69" s="23">
        <v>170</v>
      </c>
      <c r="H69" s="22">
        <v>180</v>
      </c>
      <c r="I69" s="22">
        <v>180</v>
      </c>
      <c r="J69" s="18">
        <v>170</v>
      </c>
      <c r="K69" s="16" t="s">
        <v>11</v>
      </c>
      <c r="L69" s="16"/>
      <c r="M69" s="27">
        <f t="shared" si="7"/>
        <v>109.15243557007948</v>
      </c>
      <c r="N69" s="83">
        <f t="shared" si="8"/>
        <v>0.64207315041223223</v>
      </c>
    </row>
    <row r="70" spans="1:14" ht="18" x14ac:dyDescent="0.2">
      <c r="A70" s="18">
        <v>8</v>
      </c>
      <c r="B70" s="18" t="s">
        <v>171</v>
      </c>
      <c r="C70" s="18">
        <v>1990</v>
      </c>
      <c r="D70" s="18" t="s">
        <v>206</v>
      </c>
      <c r="E70" s="18">
        <v>89</v>
      </c>
      <c r="F70" s="18" t="s">
        <v>32</v>
      </c>
      <c r="G70" s="23">
        <v>155</v>
      </c>
      <c r="H70" s="23">
        <v>160</v>
      </c>
      <c r="I70" s="22">
        <v>162.5</v>
      </c>
      <c r="J70" s="18">
        <v>160</v>
      </c>
      <c r="K70" s="16" t="s">
        <v>11</v>
      </c>
      <c r="L70" s="16"/>
      <c r="M70" s="27">
        <f t="shared" si="7"/>
        <v>102.73170406595716</v>
      </c>
      <c r="N70" s="83">
        <f t="shared" si="8"/>
        <v>0.64207315041223223</v>
      </c>
    </row>
    <row r="71" spans="1:14" ht="18" x14ac:dyDescent="0.2">
      <c r="A71" s="18"/>
      <c r="B71" s="18" t="s">
        <v>172</v>
      </c>
      <c r="C71" s="18">
        <v>1989</v>
      </c>
      <c r="D71" s="18" t="s">
        <v>206</v>
      </c>
      <c r="E71" s="18">
        <v>89.4</v>
      </c>
      <c r="F71" s="18" t="s">
        <v>32</v>
      </c>
      <c r="G71" s="22">
        <v>180</v>
      </c>
      <c r="H71" s="22">
        <v>190</v>
      </c>
      <c r="I71" s="24" t="s">
        <v>47</v>
      </c>
      <c r="J71" s="18">
        <v>0</v>
      </c>
      <c r="K71" s="16"/>
      <c r="L71" s="16"/>
      <c r="M71" s="27">
        <f t="shared" si="7"/>
        <v>0</v>
      </c>
      <c r="N71" s="83">
        <f t="shared" si="8"/>
        <v>0.64058403058638336</v>
      </c>
    </row>
    <row r="72" spans="1:14" ht="18" x14ac:dyDescent="0.2">
      <c r="A72" s="18"/>
      <c r="B72" s="18" t="s">
        <v>173</v>
      </c>
      <c r="C72" s="18">
        <v>1985</v>
      </c>
      <c r="D72" s="18" t="s">
        <v>206</v>
      </c>
      <c r="E72" s="18">
        <v>89.5</v>
      </c>
      <c r="F72" s="18" t="s">
        <v>61</v>
      </c>
      <c r="G72" s="22">
        <v>182.5</v>
      </c>
      <c r="H72" s="22">
        <v>192.5</v>
      </c>
      <c r="I72" s="22">
        <v>192.5</v>
      </c>
      <c r="J72" s="18">
        <v>0</v>
      </c>
      <c r="K72" s="16"/>
      <c r="L72" s="16"/>
      <c r="M72" s="27">
        <f t="shared" si="7"/>
        <v>0</v>
      </c>
      <c r="N72" s="83">
        <f t="shared" si="8"/>
        <v>0.64021541931993409</v>
      </c>
    </row>
    <row r="73" spans="1:14" ht="18" x14ac:dyDescent="0.2">
      <c r="A73" s="111" t="s">
        <v>227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3"/>
      <c r="N73" s="83"/>
    </row>
    <row r="74" spans="1:14" ht="18" x14ac:dyDescent="0.2">
      <c r="A74" s="18">
        <v>1</v>
      </c>
      <c r="B74" s="18" t="s">
        <v>174</v>
      </c>
      <c r="C74" s="18">
        <v>1985</v>
      </c>
      <c r="D74" s="18" t="s">
        <v>206</v>
      </c>
      <c r="E74" s="18">
        <v>98.5</v>
      </c>
      <c r="F74" s="18" t="s">
        <v>175</v>
      </c>
      <c r="G74" s="23">
        <v>215</v>
      </c>
      <c r="H74" s="22">
        <v>220</v>
      </c>
      <c r="I74" s="22">
        <v>220</v>
      </c>
      <c r="J74" s="18">
        <v>215</v>
      </c>
      <c r="K74" s="16" t="s">
        <v>2</v>
      </c>
      <c r="L74" s="16">
        <v>131.63999999999999</v>
      </c>
      <c r="M74" s="27">
        <f t="shared" si="7"/>
        <v>131.65454217706582</v>
      </c>
      <c r="N74" s="83">
        <f t="shared" si="8"/>
        <v>0.6123467078003062</v>
      </c>
    </row>
    <row r="75" spans="1:14" ht="18" x14ac:dyDescent="0.2">
      <c r="A75" s="18">
        <v>2</v>
      </c>
      <c r="B75" s="18" t="s">
        <v>176</v>
      </c>
      <c r="C75" s="18">
        <v>1986</v>
      </c>
      <c r="D75" s="18" t="s">
        <v>206</v>
      </c>
      <c r="E75" s="18">
        <v>99.4</v>
      </c>
      <c r="F75" s="18" t="s">
        <v>61</v>
      </c>
      <c r="G75" s="23">
        <v>190</v>
      </c>
      <c r="H75" s="23">
        <v>197.5</v>
      </c>
      <c r="I75" s="22">
        <v>200</v>
      </c>
      <c r="J75" s="18">
        <v>197.5</v>
      </c>
      <c r="K75" s="16" t="s">
        <v>2</v>
      </c>
      <c r="L75" s="16">
        <v>120.47</v>
      </c>
      <c r="M75" s="27">
        <f t="shared" si="7"/>
        <v>120.48794240169765</v>
      </c>
      <c r="N75" s="83">
        <f t="shared" si="8"/>
        <v>0.61006553114783624</v>
      </c>
    </row>
    <row r="76" spans="1:14" ht="18" x14ac:dyDescent="0.2">
      <c r="A76" s="18">
        <v>3</v>
      </c>
      <c r="B76" s="18" t="s">
        <v>177</v>
      </c>
      <c r="C76" s="18">
        <v>1984</v>
      </c>
      <c r="D76" s="18" t="s">
        <v>206</v>
      </c>
      <c r="E76" s="18">
        <v>99.8</v>
      </c>
      <c r="F76" s="18" t="s">
        <v>178</v>
      </c>
      <c r="G76" s="23">
        <v>190</v>
      </c>
      <c r="H76" s="22">
        <v>195</v>
      </c>
      <c r="I76" s="23">
        <v>195</v>
      </c>
      <c r="J76" s="18">
        <v>195</v>
      </c>
      <c r="K76" s="16" t="s">
        <v>2</v>
      </c>
      <c r="L76" s="16">
        <v>118.77</v>
      </c>
      <c r="M76" s="27">
        <f t="shared" si="7"/>
        <v>118.77008353868425</v>
      </c>
      <c r="N76" s="83">
        <f t="shared" si="8"/>
        <v>0.60907735148043207</v>
      </c>
    </row>
    <row r="77" spans="1:14" ht="18" x14ac:dyDescent="0.2">
      <c r="A77" s="18">
        <v>4</v>
      </c>
      <c r="B77" s="18" t="s">
        <v>180</v>
      </c>
      <c r="C77" s="18">
        <v>1981</v>
      </c>
      <c r="D77" s="18" t="s">
        <v>206</v>
      </c>
      <c r="E77" s="18">
        <v>97.5</v>
      </c>
      <c r="F77" s="18" t="s">
        <v>20</v>
      </c>
      <c r="G77" s="22">
        <v>185</v>
      </c>
      <c r="H77" s="23">
        <v>185</v>
      </c>
      <c r="I77" s="23">
        <v>187.5</v>
      </c>
      <c r="J77" s="18">
        <v>187.5</v>
      </c>
      <c r="K77" s="16" t="s">
        <v>11</v>
      </c>
      <c r="L77" s="16"/>
      <c r="M77" s="27">
        <f t="shared" si="7"/>
        <v>115.30838130133385</v>
      </c>
      <c r="N77" s="83">
        <f t="shared" si="8"/>
        <v>0.61497803360711389</v>
      </c>
    </row>
    <row r="78" spans="1:14" ht="18" x14ac:dyDescent="0.2">
      <c r="A78" s="18">
        <v>5</v>
      </c>
      <c r="B78" s="18" t="s">
        <v>179</v>
      </c>
      <c r="C78" s="18">
        <v>1992</v>
      </c>
      <c r="D78" s="18" t="s">
        <v>206</v>
      </c>
      <c r="E78" s="18">
        <v>96.7</v>
      </c>
      <c r="F78" s="18" t="s">
        <v>61</v>
      </c>
      <c r="G78" s="23">
        <v>185</v>
      </c>
      <c r="H78" s="22">
        <v>190</v>
      </c>
      <c r="I78" s="22">
        <v>192.5</v>
      </c>
      <c r="J78" s="18">
        <v>185</v>
      </c>
      <c r="K78" s="16" t="s">
        <v>11</v>
      </c>
      <c r="L78" s="16"/>
      <c r="M78" s="27">
        <f t="shared" si="7"/>
        <v>114.17441582863033</v>
      </c>
      <c r="N78" s="83">
        <f t="shared" si="8"/>
        <v>0.6171590044790829</v>
      </c>
    </row>
    <row r="79" spans="1:14" ht="18" x14ac:dyDescent="0.2">
      <c r="A79" s="18">
        <v>6</v>
      </c>
      <c r="B79" s="18" t="s">
        <v>181</v>
      </c>
      <c r="C79" s="18">
        <v>1990</v>
      </c>
      <c r="D79" s="18" t="s">
        <v>206</v>
      </c>
      <c r="E79" s="18">
        <v>96.3</v>
      </c>
      <c r="F79" s="18" t="s">
        <v>32</v>
      </c>
      <c r="G79" s="23">
        <v>140</v>
      </c>
      <c r="H79" s="23">
        <v>150</v>
      </c>
      <c r="I79" s="23">
        <v>155</v>
      </c>
      <c r="J79" s="18">
        <v>155</v>
      </c>
      <c r="K79" s="16" t="s">
        <v>11</v>
      </c>
      <c r="L79" s="16"/>
      <c r="M79" s="27">
        <f t="shared" si="7"/>
        <v>95.832707448833375</v>
      </c>
      <c r="N79" s="83">
        <f t="shared" si="8"/>
        <v>0.61827553192795726</v>
      </c>
    </row>
    <row r="80" spans="1:14" ht="18" x14ac:dyDescent="0.2">
      <c r="A80" s="18"/>
      <c r="B80" s="18" t="s">
        <v>182</v>
      </c>
      <c r="C80" s="18">
        <v>1991</v>
      </c>
      <c r="D80" s="18" t="s">
        <v>206</v>
      </c>
      <c r="E80" s="18">
        <v>99.3</v>
      </c>
      <c r="F80" s="18" t="s">
        <v>72</v>
      </c>
      <c r="G80" s="22">
        <v>210</v>
      </c>
      <c r="H80" s="22">
        <v>210</v>
      </c>
      <c r="I80" s="22">
        <v>210</v>
      </c>
      <c r="J80" s="18">
        <v>0</v>
      </c>
      <c r="K80" s="16"/>
      <c r="L80" s="16"/>
      <c r="M80" s="27">
        <f t="shared" si="7"/>
        <v>0</v>
      </c>
      <c r="N80" s="83">
        <f t="shared" si="8"/>
        <v>0.61031501920939002</v>
      </c>
    </row>
    <row r="81" spans="1:14" ht="18" x14ac:dyDescent="0.2">
      <c r="A81" s="18"/>
      <c r="B81" s="18" t="s">
        <v>183</v>
      </c>
      <c r="C81" s="18">
        <v>1986</v>
      </c>
      <c r="D81" s="18" t="s">
        <v>206</v>
      </c>
      <c r="E81" s="18">
        <v>98.5</v>
      </c>
      <c r="F81" s="18" t="s">
        <v>20</v>
      </c>
      <c r="G81" s="22">
        <v>165</v>
      </c>
      <c r="H81" s="22">
        <v>165</v>
      </c>
      <c r="I81" s="22">
        <v>165</v>
      </c>
      <c r="J81" s="18">
        <v>0</v>
      </c>
      <c r="K81" s="16"/>
      <c r="L81" s="16"/>
      <c r="M81" s="27">
        <f t="shared" si="7"/>
        <v>0</v>
      </c>
      <c r="N81" s="83">
        <f t="shared" si="8"/>
        <v>0.6123467078003062</v>
      </c>
    </row>
    <row r="82" spans="1:14" ht="18" x14ac:dyDescent="0.2">
      <c r="A82" s="111" t="s">
        <v>228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3"/>
      <c r="N82" s="83"/>
    </row>
    <row r="83" spans="1:14" ht="18" x14ac:dyDescent="0.2">
      <c r="A83" s="18">
        <v>1</v>
      </c>
      <c r="B83" s="18" t="s">
        <v>184</v>
      </c>
      <c r="C83" s="18">
        <v>1984</v>
      </c>
      <c r="D83" s="18" t="s">
        <v>206</v>
      </c>
      <c r="E83" s="18">
        <v>104.8</v>
      </c>
      <c r="F83" s="18" t="s">
        <v>185</v>
      </c>
      <c r="G83" s="23">
        <v>215</v>
      </c>
      <c r="H83" s="23">
        <v>225.5</v>
      </c>
      <c r="I83" s="23">
        <v>227.5</v>
      </c>
      <c r="J83" s="18">
        <v>227.5</v>
      </c>
      <c r="K83" s="16" t="s">
        <v>69</v>
      </c>
      <c r="L83" s="16">
        <v>136.05000000000001</v>
      </c>
      <c r="M83" s="27">
        <f t="shared" si="7"/>
        <v>136.03463959975844</v>
      </c>
      <c r="N83" s="83">
        <f t="shared" si="8"/>
        <v>0.59795445977915795</v>
      </c>
    </row>
    <row r="84" spans="1:14" ht="18" x14ac:dyDescent="0.2">
      <c r="A84" s="18">
        <v>2</v>
      </c>
      <c r="B84" s="18" t="s">
        <v>186</v>
      </c>
      <c r="C84" s="18">
        <v>1983</v>
      </c>
      <c r="D84" s="18" t="s">
        <v>206</v>
      </c>
      <c r="E84" s="18">
        <v>108</v>
      </c>
      <c r="F84" s="18" t="s">
        <v>32</v>
      </c>
      <c r="G84" s="23">
        <v>170</v>
      </c>
      <c r="H84" s="23">
        <v>180</v>
      </c>
      <c r="I84" s="22">
        <v>190</v>
      </c>
      <c r="J84" s="18">
        <v>180</v>
      </c>
      <c r="K84" s="16" t="s">
        <v>11</v>
      </c>
      <c r="L84" s="16">
        <v>106.54</v>
      </c>
      <c r="M84" s="27">
        <f t="shared" si="7"/>
        <v>106.54282470952506</v>
      </c>
      <c r="N84" s="83">
        <f t="shared" si="8"/>
        <v>0.59190458171958371</v>
      </c>
    </row>
    <row r="85" spans="1:14" ht="18" x14ac:dyDescent="0.2">
      <c r="A85" s="18">
        <v>3</v>
      </c>
      <c r="B85" s="18" t="s">
        <v>94</v>
      </c>
      <c r="C85" s="18">
        <v>1986</v>
      </c>
      <c r="D85" s="18" t="s">
        <v>206</v>
      </c>
      <c r="E85" s="18">
        <v>107.4</v>
      </c>
      <c r="F85" s="18" t="s">
        <v>75</v>
      </c>
      <c r="G85" s="23">
        <v>155</v>
      </c>
      <c r="H85" s="22">
        <v>162.5</v>
      </c>
      <c r="I85" s="22">
        <v>162.5</v>
      </c>
      <c r="J85" s="18">
        <v>155</v>
      </c>
      <c r="K85" s="16" t="s">
        <v>34</v>
      </c>
      <c r="L85" s="16">
        <v>91.91</v>
      </c>
      <c r="M85" s="27">
        <f t="shared" si="7"/>
        <v>91.912138973922197</v>
      </c>
      <c r="N85" s="83">
        <f t="shared" si="8"/>
        <v>0.59298154176723994</v>
      </c>
    </row>
    <row r="86" spans="1:14" ht="18" x14ac:dyDescent="0.2">
      <c r="A86" s="18"/>
      <c r="B86" s="18" t="s">
        <v>187</v>
      </c>
      <c r="C86" s="18">
        <v>1992</v>
      </c>
      <c r="D86" s="18" t="s">
        <v>206</v>
      </c>
      <c r="E86" s="18">
        <v>109.2</v>
      </c>
      <c r="F86" s="18" t="s">
        <v>32</v>
      </c>
      <c r="G86" s="22">
        <v>190</v>
      </c>
      <c r="H86" s="22">
        <v>197.5</v>
      </c>
      <c r="I86" s="22">
        <v>197.5</v>
      </c>
      <c r="J86" s="18">
        <v>0</v>
      </c>
      <c r="K86" s="16"/>
      <c r="L86" s="16"/>
      <c r="N86" s="83"/>
    </row>
    <row r="87" spans="1:14" ht="18" x14ac:dyDescent="0.2">
      <c r="A87" s="111" t="s">
        <v>229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3"/>
      <c r="N87" s="83"/>
    </row>
    <row r="88" spans="1:14" ht="18" x14ac:dyDescent="0.2">
      <c r="A88" s="18">
        <v>1</v>
      </c>
      <c r="B88" s="18" t="s">
        <v>188</v>
      </c>
      <c r="C88" s="18">
        <v>1979</v>
      </c>
      <c r="D88" s="18" t="s">
        <v>206</v>
      </c>
      <c r="E88" s="18">
        <v>114</v>
      </c>
      <c r="F88" s="18" t="s">
        <v>20</v>
      </c>
      <c r="G88" s="22">
        <v>202.5</v>
      </c>
      <c r="H88" s="23">
        <v>202.5</v>
      </c>
      <c r="I88" s="22">
        <v>215</v>
      </c>
      <c r="J88" s="18">
        <v>202.5</v>
      </c>
      <c r="K88" s="16" t="s">
        <v>11</v>
      </c>
      <c r="L88" s="16">
        <v>117.94</v>
      </c>
      <c r="M88" s="27">
        <f t="shared" si="7"/>
        <v>117.94102302700948</v>
      </c>
      <c r="N88" s="83">
        <f t="shared" si="8"/>
        <v>0.58242480507165173</v>
      </c>
    </row>
    <row r="89" spans="1:14" ht="18" x14ac:dyDescent="0.2">
      <c r="A89" s="18">
        <v>2</v>
      </c>
      <c r="B89" s="18" t="s">
        <v>142</v>
      </c>
      <c r="C89" s="18">
        <v>1973</v>
      </c>
      <c r="D89" s="18" t="s">
        <v>206</v>
      </c>
      <c r="E89" s="18">
        <v>117.3</v>
      </c>
      <c r="F89" s="18" t="s">
        <v>61</v>
      </c>
      <c r="G89" s="23">
        <v>200</v>
      </c>
      <c r="H89" s="22">
        <v>210</v>
      </c>
      <c r="I89" s="22">
        <v>210</v>
      </c>
      <c r="J89" s="18">
        <v>200</v>
      </c>
      <c r="K89" s="16" t="s">
        <v>11</v>
      </c>
      <c r="L89" s="16">
        <v>115.62</v>
      </c>
      <c r="M89" s="27">
        <f t="shared" si="7"/>
        <v>115.6169109382583</v>
      </c>
      <c r="N89" s="83">
        <f t="shared" si="8"/>
        <v>0.5780845546912915</v>
      </c>
    </row>
    <row r="90" spans="1:14" ht="18" x14ac:dyDescent="0.2">
      <c r="A90" s="18">
        <v>3</v>
      </c>
      <c r="B90" s="18" t="s">
        <v>65</v>
      </c>
      <c r="C90" s="18">
        <v>1979</v>
      </c>
      <c r="D90" s="18" t="s">
        <v>206</v>
      </c>
      <c r="E90" s="18">
        <v>110.1</v>
      </c>
      <c r="F90" s="18" t="s">
        <v>42</v>
      </c>
      <c r="G90" s="23">
        <v>180</v>
      </c>
      <c r="H90" s="23">
        <v>187.5</v>
      </c>
      <c r="I90" s="22">
        <v>195</v>
      </c>
      <c r="J90" s="18">
        <v>187.5</v>
      </c>
      <c r="K90" s="16" t="s">
        <v>11</v>
      </c>
      <c r="L90" s="16">
        <v>114.72</v>
      </c>
      <c r="M90" s="27">
        <f t="shared" si="7"/>
        <v>110.31179977037662</v>
      </c>
      <c r="N90" s="83">
        <f t="shared" si="8"/>
        <v>0.58832959877534197</v>
      </c>
    </row>
    <row r="91" spans="1:14" ht="18" x14ac:dyDescent="0.2">
      <c r="A91" s="18">
        <v>4</v>
      </c>
      <c r="B91" s="18" t="s">
        <v>58</v>
      </c>
      <c r="C91" s="18">
        <v>1993</v>
      </c>
      <c r="D91" s="18" t="s">
        <v>206</v>
      </c>
      <c r="E91" s="18">
        <v>137.6</v>
      </c>
      <c r="F91" s="18" t="s">
        <v>32</v>
      </c>
      <c r="G91" s="23">
        <v>180</v>
      </c>
      <c r="H91" s="23">
        <v>190</v>
      </c>
      <c r="I91" s="25" t="s">
        <v>47</v>
      </c>
      <c r="J91" s="18">
        <v>190</v>
      </c>
      <c r="K91" s="16" t="s">
        <v>11</v>
      </c>
      <c r="L91" s="16">
        <f>M91</f>
        <v>106.4528956252914</v>
      </c>
      <c r="M91" s="27">
        <f t="shared" si="7"/>
        <v>106.4528956252914</v>
      </c>
      <c r="N91" s="83">
        <f t="shared" si="8"/>
        <v>0.56027839802784951</v>
      </c>
    </row>
    <row r="92" spans="1:14" ht="18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53"/>
      <c r="L92" s="53"/>
    </row>
    <row r="93" spans="1:14" ht="18" x14ac:dyDescent="0.2">
      <c r="A93" s="47"/>
      <c r="C93" s="47"/>
      <c r="D93" s="47"/>
      <c r="E93" s="47"/>
      <c r="F93" s="47"/>
      <c r="G93" s="47"/>
      <c r="H93" s="47"/>
      <c r="I93" s="47"/>
      <c r="J93" s="47"/>
      <c r="K93" s="53"/>
      <c r="L93" s="53"/>
    </row>
    <row r="94" spans="1:14" ht="18" x14ac:dyDescent="0.2">
      <c r="A94" s="1"/>
      <c r="C94" s="1"/>
      <c r="D94" s="1"/>
      <c r="E94" s="1"/>
      <c r="F94" s="1"/>
      <c r="G94" s="1"/>
      <c r="H94" s="1"/>
      <c r="I94" s="1"/>
      <c r="J94" s="1"/>
      <c r="K94" s="2"/>
      <c r="L94" s="2"/>
    </row>
    <row r="95" spans="1:14" ht="18" x14ac:dyDescent="0.2">
      <c r="A95" s="1"/>
      <c r="C95" s="1"/>
      <c r="D95" s="1"/>
      <c r="E95" s="1"/>
      <c r="F95" s="1"/>
      <c r="G95" s="1"/>
      <c r="H95" s="1"/>
      <c r="I95" s="1"/>
      <c r="J95" s="1"/>
      <c r="K95" s="2"/>
      <c r="L95" s="2"/>
    </row>
    <row r="96" spans="1:14" ht="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2"/>
    </row>
    <row r="97" spans="1:12" ht="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2"/>
    </row>
    <row r="98" spans="1:12" ht="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2"/>
    </row>
    <row r="99" spans="1:12" ht="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2"/>
    </row>
    <row r="100" spans="1:12" ht="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2"/>
    </row>
    <row r="101" spans="1:12" ht="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2"/>
    </row>
    <row r="102" spans="1:12" ht="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2"/>
    </row>
    <row r="103" spans="1:12" ht="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2"/>
    </row>
    <row r="104" spans="1:12" ht="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2"/>
    </row>
    <row r="105" spans="1:12" ht="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2"/>
    </row>
    <row r="106" spans="1:12" ht="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2"/>
    </row>
    <row r="107" spans="1:12" ht="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2"/>
    </row>
    <row r="108" spans="1:12" ht="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2"/>
    </row>
    <row r="109" spans="1:12" ht="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2"/>
    </row>
    <row r="110" spans="1:12" ht="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2"/>
    </row>
    <row r="111" spans="1:12" ht="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</row>
    <row r="112" spans="1:12" ht="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</row>
    <row r="113" spans="1:12" ht="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</row>
    <row r="114" spans="1:12" ht="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</row>
    <row r="115" spans="1:12" ht="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</row>
    <row r="116" spans="1:12" ht="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</row>
    <row r="117" spans="1:12" ht="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</row>
    <row r="118" spans="1:12" ht="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</row>
    <row r="119" spans="1:12" ht="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</row>
    <row r="120" spans="1:12" ht="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</row>
    <row r="121" spans="1:12" ht="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</row>
    <row r="122" spans="1:12" ht="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</row>
    <row r="123" spans="1:12" ht="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2"/>
    </row>
    <row r="124" spans="1:12" ht="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</row>
    <row r="125" spans="1:12" ht="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2"/>
    </row>
    <row r="126" spans="1:12" ht="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2"/>
    </row>
    <row r="127" spans="1:12" ht="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2"/>
    </row>
    <row r="128" spans="1:12" ht="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</row>
    <row r="129" spans="1:12" ht="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</row>
    <row r="130" spans="1:12" ht="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</row>
    <row r="131" spans="1:12" ht="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</row>
    <row r="132" spans="1:12" ht="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</row>
    <row r="133" spans="1:12" ht="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</row>
    <row r="134" spans="1:12" ht="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2"/>
    </row>
    <row r="135" spans="1:12" ht="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2"/>
    </row>
    <row r="136" spans="1:12" ht="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2"/>
    </row>
    <row r="137" spans="1:12" ht="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2"/>
    </row>
    <row r="138" spans="1:12" ht="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2"/>
    </row>
    <row r="139" spans="1:12" ht="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2"/>
    </row>
    <row r="140" spans="1:12" ht="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2"/>
    </row>
    <row r="141" spans="1:12" ht="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2"/>
    </row>
    <row r="142" spans="1:12" ht="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2"/>
    </row>
    <row r="143" spans="1:12" ht="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2"/>
    </row>
    <row r="144" spans="1:12" ht="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2"/>
    </row>
    <row r="145" spans="1:12" ht="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2"/>
    </row>
    <row r="146" spans="1:12" ht="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2"/>
    </row>
    <row r="147" spans="1:12" ht="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2"/>
    </row>
    <row r="148" spans="1:12" ht="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2"/>
    </row>
    <row r="149" spans="1:12" ht="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2"/>
    </row>
    <row r="150" spans="1:12" ht="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2"/>
    </row>
    <row r="151" spans="1:12" ht="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2"/>
    </row>
    <row r="152" spans="1:12" ht="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2"/>
    </row>
    <row r="153" spans="1:12" ht="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2"/>
    </row>
    <row r="154" spans="1:12" ht="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2"/>
    </row>
    <row r="155" spans="1:12" ht="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2"/>
    </row>
    <row r="156" spans="1:12" ht="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2"/>
    </row>
    <row r="157" spans="1:12" ht="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2"/>
    </row>
    <row r="158" spans="1:12" ht="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2"/>
    </row>
    <row r="159" spans="1:12" ht="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2"/>
    </row>
    <row r="160" spans="1:12" ht="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2"/>
    </row>
    <row r="161" spans="1:12" ht="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2"/>
    </row>
    <row r="162" spans="1:12" ht="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2"/>
    </row>
    <row r="163" spans="1:12" ht="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2"/>
    </row>
    <row r="164" spans="1:12" ht="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2"/>
    </row>
    <row r="165" spans="1:12" ht="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2"/>
    </row>
    <row r="166" spans="1:12" ht="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2"/>
    </row>
    <row r="167" spans="1:12" ht="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2"/>
    </row>
    <row r="168" spans="1:12" ht="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2"/>
    </row>
    <row r="169" spans="1:12" ht="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2"/>
    </row>
    <row r="170" spans="1:12" ht="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2"/>
    </row>
    <row r="171" spans="1:12" ht="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2"/>
    </row>
    <row r="172" spans="1:12" ht="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2"/>
    </row>
    <row r="173" spans="1:12" ht="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2"/>
    </row>
    <row r="174" spans="1:12" ht="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2"/>
    </row>
    <row r="175" spans="1:12" ht="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2"/>
    </row>
    <row r="176" spans="1:12" ht="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2"/>
    </row>
    <row r="177" spans="1:12" ht="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2"/>
    </row>
    <row r="178" spans="1:12" ht="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2"/>
    </row>
    <row r="179" spans="1:12" ht="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2"/>
    </row>
    <row r="180" spans="1:12" ht="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2"/>
    </row>
    <row r="181" spans="1:12" ht="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2"/>
    </row>
    <row r="182" spans="1:12" ht="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2"/>
    </row>
    <row r="183" spans="1:12" ht="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2"/>
    </row>
    <row r="184" spans="1:12" ht="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2"/>
    </row>
    <row r="185" spans="1:12" ht="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2"/>
    </row>
    <row r="186" spans="1:12" ht="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2"/>
    </row>
    <row r="187" spans="1:12" ht="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2"/>
    </row>
    <row r="188" spans="1:12" ht="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2"/>
    </row>
    <row r="189" spans="1:12" ht="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2"/>
    </row>
    <row r="190" spans="1:12" ht="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2"/>
    </row>
    <row r="191" spans="1:12" ht="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2"/>
    </row>
    <row r="192" spans="1:12" ht="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2"/>
    </row>
    <row r="193" spans="1:12" ht="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2"/>
    </row>
    <row r="194" spans="1:12" ht="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2"/>
    </row>
    <row r="195" spans="1:12" ht="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2"/>
    </row>
    <row r="196" spans="1:12" ht="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2"/>
    </row>
    <row r="197" spans="1:12" ht="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2"/>
    </row>
    <row r="198" spans="1:12" ht="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2"/>
    </row>
    <row r="199" spans="1:12" ht="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2"/>
    </row>
    <row r="200" spans="1:12" ht="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2"/>
    </row>
    <row r="201" spans="1:12" ht="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2"/>
    </row>
    <row r="202" spans="1:12" ht="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2"/>
    </row>
    <row r="203" spans="1:12" ht="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2"/>
    </row>
    <row r="204" spans="1:12" ht="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2"/>
    </row>
    <row r="205" spans="1:12" ht="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2"/>
    </row>
    <row r="206" spans="1:12" ht="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2"/>
    </row>
    <row r="207" spans="1:12" ht="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2"/>
    </row>
    <row r="208" spans="1:12" ht="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2"/>
    </row>
    <row r="209" spans="1:12" ht="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2"/>
    </row>
    <row r="210" spans="1:12" ht="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2"/>
    </row>
    <row r="211" spans="1:12" ht="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2"/>
    </row>
    <row r="212" spans="1:12" ht="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2"/>
    </row>
    <row r="213" spans="1:12" ht="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2"/>
    </row>
    <row r="214" spans="1:12" ht="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2"/>
    </row>
    <row r="215" spans="1:12" ht="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2"/>
    </row>
    <row r="216" spans="1:12" ht="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2"/>
    </row>
    <row r="217" spans="1:12" ht="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2"/>
    </row>
    <row r="218" spans="1:12" ht="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2"/>
    </row>
    <row r="219" spans="1:12" ht="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2"/>
    </row>
    <row r="220" spans="1:12" ht="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2"/>
    </row>
    <row r="221" spans="1:12" ht="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2"/>
    </row>
    <row r="222" spans="1:12" ht="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2"/>
    </row>
    <row r="223" spans="1:12" ht="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2"/>
    </row>
    <row r="224" spans="1:12" ht="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2"/>
    </row>
    <row r="225" spans="1:12" ht="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2"/>
    </row>
    <row r="226" spans="1:12" ht="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2"/>
    </row>
    <row r="227" spans="1:12" ht="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2"/>
    </row>
    <row r="228" spans="1:12" ht="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2"/>
    </row>
    <row r="229" spans="1:12" ht="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2"/>
    </row>
    <row r="230" spans="1:12" ht="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2"/>
    </row>
    <row r="231" spans="1:12" ht="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2"/>
    </row>
    <row r="232" spans="1:12" ht="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2"/>
    </row>
    <row r="233" spans="1:12" ht="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2"/>
    </row>
    <row r="234" spans="1:12" ht="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2"/>
    </row>
    <row r="235" spans="1:12" ht="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2"/>
    </row>
    <row r="236" spans="1:12" ht="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2"/>
    </row>
    <row r="237" spans="1:12" ht="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2"/>
    </row>
    <row r="238" spans="1:12" ht="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2"/>
    </row>
    <row r="239" spans="1:12" ht="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2"/>
    </row>
    <row r="240" spans="1:12" ht="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2"/>
    </row>
    <row r="241" spans="1:12" ht="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2"/>
    </row>
    <row r="242" spans="1:12" ht="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2"/>
    </row>
    <row r="243" spans="1:12" ht="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2"/>
    </row>
    <row r="244" spans="1:12" ht="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2"/>
    </row>
    <row r="245" spans="1:12" ht="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2"/>
    </row>
    <row r="246" spans="1:12" ht="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2"/>
    </row>
    <row r="247" spans="1:12" ht="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2"/>
    </row>
    <row r="248" spans="1:12" ht="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2"/>
    </row>
    <row r="249" spans="1:12" ht="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2"/>
    </row>
    <row r="250" spans="1:12" ht="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2"/>
    </row>
    <row r="251" spans="1:12" ht="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2"/>
    </row>
    <row r="252" spans="1:12" ht="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2"/>
    </row>
    <row r="253" spans="1:12" ht="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2"/>
    </row>
    <row r="254" spans="1:12" ht="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2"/>
    </row>
    <row r="255" spans="1:12" ht="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2"/>
    </row>
    <row r="256" spans="1:12" ht="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2"/>
    </row>
    <row r="257" spans="1:12" ht="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2"/>
    </row>
    <row r="258" spans="1:12" ht="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2"/>
    </row>
  </sheetData>
  <mergeCells count="26">
    <mergeCell ref="D2:D3"/>
    <mergeCell ref="A4:L4"/>
    <mergeCell ref="A7:L7"/>
    <mergeCell ref="A10:L10"/>
    <mergeCell ref="A19:L19"/>
    <mergeCell ref="A42:L42"/>
    <mergeCell ref="A21:L21"/>
    <mergeCell ref="A26:L26"/>
    <mergeCell ref="A31:L31"/>
    <mergeCell ref="A36:L36"/>
    <mergeCell ref="A1:L1"/>
    <mergeCell ref="A47:L47"/>
    <mergeCell ref="A87:L87"/>
    <mergeCell ref="A82:L82"/>
    <mergeCell ref="A73:L73"/>
    <mergeCell ref="A62:L62"/>
    <mergeCell ref="A55:L55"/>
    <mergeCell ref="A16:L16"/>
    <mergeCell ref="A2:A3"/>
    <mergeCell ref="B2:B3"/>
    <mergeCell ref="C2:C3"/>
    <mergeCell ref="E2:E3"/>
    <mergeCell ref="F2:F3"/>
    <mergeCell ref="G2:J2"/>
    <mergeCell ref="K2:K3"/>
    <mergeCell ref="L2:L3"/>
  </mergeCells>
  <pageMargins left="0.77" right="0.11" top="0.01" bottom="0.1" header="0.03" footer="0.04"/>
  <pageSetup paperSize="9" fitToHeight="0" orientation="landscape" r:id="rId1"/>
  <rowBreaks count="1" manualBreakCount="1">
    <brk id="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Троеборье</vt:lpstr>
      <vt:lpstr>Двоеборье</vt:lpstr>
      <vt:lpstr>Становая тяга</vt:lpstr>
      <vt:lpstr>Жим лёжа</vt:lpstr>
      <vt:lpstr>Двоеборье!Область_печати</vt:lpstr>
      <vt:lpstr>'Жим лёжа'!Область_печати</vt:lpstr>
      <vt:lpstr>'Становая тяга'!Область_печати</vt:lpstr>
      <vt:lpstr>Троеборье!Область_печати</vt:lpstr>
      <vt:lpstr>Двоеборье!Print_Area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yfhj</dc:creator>
  <cp:lastModifiedBy>Екатерина Шевелева</cp:lastModifiedBy>
  <cp:lastPrinted>2018-01-05T06:57:56Z</cp:lastPrinted>
  <dcterms:created xsi:type="dcterms:W3CDTF">2017-11-24T05:25:25Z</dcterms:created>
  <dcterms:modified xsi:type="dcterms:W3CDTF">2020-11-23T17:27:23Z</dcterms:modified>
</cp:coreProperties>
</file>