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6/Апрель/"/>
    </mc:Choice>
  </mc:AlternateContent>
  <xr:revisionPtr revIDLastSave="0" documentId="13_ncr:1_{32BB6092-E454-2242-98FD-DF601ADBD7D5}" xr6:coauthVersionLast="47" xr6:coauthVersionMax="47" xr10:uidLastSave="{00000000-0000-0000-0000-000000000000}"/>
  <bookViews>
    <workbookView xWindow="100" yWindow="660" windowWidth="28200" windowHeight="16660" activeTab="1" xr2:uid="{00000000-000D-0000-FFFF-FFFF00000000}"/>
  </bookViews>
  <sheets>
    <sheet name="IPL Жим без экип" sheetId="10" r:id="rId1"/>
    <sheet name="WRPF Военный жим" sheetId="16" r:id="rId2"/>
    <sheet name="IPL Тяга без экип" sheetId="14" r:id="rId3"/>
    <sheet name="СПР Подъем на бицепс" sheetId="15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4" l="1"/>
  <c r="E6" i="14" s="1"/>
  <c r="L21" i="10"/>
  <c r="E21" i="10" s="1"/>
  <c r="L9" i="14"/>
  <c r="E9" i="14" s="1"/>
  <c r="L6" i="16"/>
  <c r="E6" i="16" s="1"/>
  <c r="L20" i="10"/>
  <c r="E20" i="10" s="1"/>
  <c r="L17" i="10"/>
  <c r="E17" i="10" s="1"/>
  <c r="L13" i="10"/>
  <c r="E13" i="10" s="1"/>
  <c r="L6" i="15"/>
  <c r="E6" i="15" s="1"/>
  <c r="L12" i="10"/>
  <c r="E12" i="10" s="1"/>
  <c r="L9" i="10"/>
  <c r="E9" i="10" s="1"/>
  <c r="L6" i="10"/>
  <c r="E6" i="10" s="1"/>
  <c r="L9" i="16"/>
  <c r="L12" i="14"/>
  <c r="L14" i="10"/>
  <c r="L22" i="10"/>
  <c r="L25" i="10"/>
  <c r="E14" i="10" l="1"/>
  <c r="E22" i="10"/>
  <c r="E25" i="10"/>
  <c r="E9" i="16"/>
  <c r="E12" i="14"/>
</calcChain>
</file>

<file path=xl/sharedStrings.xml><?xml version="1.0" encoding="utf-8"?>
<sst xmlns="http://schemas.openxmlformats.org/spreadsheetml/2006/main" count="148" uniqueCount="70">
  <si>
    <t>ФИО</t>
  </si>
  <si>
    <t>Собственный вес</t>
  </si>
  <si>
    <t>Город/область</t>
  </si>
  <si>
    <t>Жим</t>
  </si>
  <si>
    <t>Результат</t>
  </si>
  <si>
    <t>Очки</t>
  </si>
  <si>
    <t>1</t>
  </si>
  <si>
    <t>2</t>
  </si>
  <si>
    <t>ВЕСОВАЯ КАТЕГОРИЯ  75</t>
  </si>
  <si>
    <t>ВЕСОВАЯ КАТЕГОРИЯ  100</t>
  </si>
  <si>
    <t>Собственный  вес</t>
  </si>
  <si>
    <t>Тяга</t>
  </si>
  <si>
    <t>Wilks</t>
  </si>
  <si>
    <t>Рек</t>
  </si>
  <si>
    <t>Собственный 
вес</t>
  </si>
  <si>
    <t>Gloss</t>
  </si>
  <si>
    <t>Город/Область</t>
  </si>
  <si>
    <t/>
  </si>
  <si>
    <t>Бардакова Ольга</t>
  </si>
  <si>
    <t>Смага Сергей</t>
  </si>
  <si>
    <t>Открытая (11.07.1987)/38</t>
  </si>
  <si>
    <t>ВЕСОВАЯ КАТЕГОРИЯ  90</t>
  </si>
  <si>
    <t>ВЕСОВАЯ КАТЕГОРИЯ  52</t>
  </si>
  <si>
    <t>Галиев Семен</t>
  </si>
  <si>
    <t>Старчиков Владислав</t>
  </si>
  <si>
    <t>Воронов Алексей</t>
  </si>
  <si>
    <t>Открытая (25.07.1989)/36</t>
  </si>
  <si>
    <t>Фирсов Виктор</t>
  </si>
  <si>
    <t>Открытая (09.12.1992)/33</t>
  </si>
  <si>
    <t>Буров Максим</t>
  </si>
  <si>
    <t>Открытая (17.05.1989)/36</t>
  </si>
  <si>
    <t>Кирьяков Руслан</t>
  </si>
  <si>
    <t>Мастера 40-44 (17.04.1986)/40</t>
  </si>
  <si>
    <t>Штрейх Анатолий</t>
  </si>
  <si>
    <t>Мастера 40-44 (07.03.1983)/43</t>
  </si>
  <si>
    <t>ВЕСОВАЯ КАТЕГОРИЯ  125</t>
  </si>
  <si>
    <t>Хисамутдинов Дмитрий</t>
  </si>
  <si>
    <t>Открытая (04.12.1996)/29</t>
  </si>
  <si>
    <t>Паршина Ирина</t>
  </si>
  <si>
    <t>Мастера 40-49 (08.06.1985)/40</t>
  </si>
  <si>
    <t>Ямщиков Дмитрий</t>
  </si>
  <si>
    <t>Мастера 40-49 (23.11.1983)/42</t>
  </si>
  <si>
    <t>Тимохин Сергей</t>
  </si>
  <si>
    <t>ВЕСОВАЯ КАТЕГОРИЯ   90</t>
  </si>
  <si>
    <t>Хомматова Виктория</t>
  </si>
  <si>
    <t>Казанцева Алена</t>
  </si>
  <si>
    <t>Открытая (26.03.2002)/24</t>
  </si>
  <si>
    <t>Мастера 40-44 (28.05.1981)/42</t>
  </si>
  <si>
    <t>Открытое Первенство города Прокопьевска
IPL Жим лежа без экипировки
Прокопьевск/Кемеровская область, 26 апреля 2026 года</t>
  </si>
  <si>
    <t>Девушки 15-19 (07.01.2008)/18</t>
  </si>
  <si>
    <t>Юноши 15-19 (25.12.2009)/16</t>
  </si>
  <si>
    <t>Юноши 15-19 (01.06.2009)/16</t>
  </si>
  <si>
    <t>Открытое Первенство города Прокопьевска
WRPF Военный жим
Прокопьевск/Кемеровская область, 26 апреля 2026 года</t>
  </si>
  <si>
    <t>Военный жим</t>
  </si>
  <si>
    <t>ВЕСОВАЯ КАТЕГОРИЯ  67.5</t>
  </si>
  <si>
    <t>ВЕСОВАЯ КАТЕГОРИЯ  82.5</t>
  </si>
  <si>
    <t>Открытое Первенство города Прокопьевска
IPL Становая тяга без экипировки
Прокопьевск/Кемеровская область, 26 апреля 2026 года</t>
  </si>
  <si>
    <t>Девушки 15-19 (26.11.2008)/17</t>
  </si>
  <si>
    <t>Открытое Первенство города Прокопьевска
СПР Классический подъем на бицепс
Прокопьевск/Кемеровская область, 26 апреля 2026 года</t>
  </si>
  <si>
    <t>Мастера 40-49 (28.05.1981)/42</t>
  </si>
  <si>
    <t xml:space="preserve">
Дата рождения/Возраст</t>
  </si>
  <si>
    <t>Возрастная группа</t>
  </si>
  <si>
    <t>T</t>
  </si>
  <si>
    <t>O</t>
  </si>
  <si>
    <t>M1</t>
  </si>
  <si>
    <t>Кемеровская область, Прокопьевск</t>
  </si>
  <si>
    <t>Кемеровская область, Новокузнецк</t>
  </si>
  <si>
    <t>Кемеровская область, Киселевск</t>
  </si>
  <si>
    <t>№</t>
  </si>
  <si>
    <t>жим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</si>
</sst>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2"/>
      <name val="Arial Cyr"/>
      <charset val="204"/>
    </font>
    <font>
      <b/>
      <sz val="24"/>
      <name val="Arial Cyr"/>
      <charset val="204"/>
    </font>
    <font>
      <i/>
      <sz val="12"/>
      <name val="Arial"/>
      <family val="2"/>
      <charset val="204"/>
    </font>
    <font>
      <b/>
      <strike/>
      <sz val="10"/>
      <color rgb="FFFF0000"/>
      <name val="Arial Cyr"/>
      <charset val="204"/>
    </font>
    <font>
      <sz val="8"/>
      <name val="Arial Cyr"/>
      <charset val="204"/>
    </font>
    <font>
      <b/>
      <sz val="24"/>
      <name val="Arial Cyr"/>
    </font>
    <font>
      <b/>
      <strike/>
      <sz val="10"/>
      <color rgb="FFC00000"/>
      <name val="Arial Cyr"/>
      <charset val="204"/>
    </font>
    <font>
      <b/>
      <sz val="11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vertical="center"/>
    </xf>
    <xf numFmtId="164" fontId="0" fillId="0" borderId="0" xfId="0" applyNumberFormat="1"/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65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4" xfId="0" applyNumberForma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1" fillId="0" borderId="1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4" fontId="1" fillId="2" borderId="5" xfId="0" applyNumberFormat="1" applyFont="1" applyFill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49" fontId="1" fillId="0" borderId="31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49" fontId="1" fillId="0" borderId="32" xfId="0" applyNumberFormat="1" applyFont="1" applyBorder="1" applyAlignment="1">
      <alignment horizontal="center" vertical="center"/>
    </xf>
    <xf numFmtId="165" fontId="0" fillId="0" borderId="33" xfId="0" applyNumberForma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4" fontId="1" fillId="2" borderId="33" xfId="0" applyNumberFormat="1" applyFont="1" applyFill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4" fontId="1" fillId="2" borderId="35" xfId="0" applyNumberFormat="1" applyFont="1" applyFill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5" fontId="0" fillId="0" borderId="35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4" fontId="1" fillId="2" borderId="7" xfId="0" applyNumberFormat="1" applyFont="1" applyFill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Normal="100" workbookViewId="0">
      <selection activeCell="Q9" sqref="Q9"/>
    </sheetView>
  </sheetViews>
  <sheetFormatPr baseColWidth="10" defaultColWidth="8.83203125" defaultRowHeight="13"/>
  <cols>
    <col min="1" max="1" width="8.1640625" style="5" customWidth="1"/>
    <col min="2" max="2" width="22.5" style="3" customWidth="1"/>
    <col min="3" max="3" width="25.33203125" style="3" customWidth="1"/>
    <col min="4" max="4" width="13.6640625" style="18" customWidth="1"/>
    <col min="5" max="5" width="9.6640625" style="22" customWidth="1"/>
    <col min="6" max="6" width="35.83203125" style="3" bestFit="1" customWidth="1"/>
    <col min="7" max="9" width="5.6640625" style="8" bestFit="1" customWidth="1"/>
    <col min="10" max="10" width="4.33203125" style="8" bestFit="1" customWidth="1"/>
    <col min="11" max="11" width="10.5" style="25" bestFit="1" customWidth="1"/>
    <col min="12" max="12" width="8.6640625" style="20" bestFit="1" customWidth="1"/>
    <col min="13" max="13" width="18.5" style="9" customWidth="1"/>
  </cols>
  <sheetData>
    <row r="1" spans="1:13" s="1" customFormat="1" ht="28" customHeight="1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62" customHeight="1" thickBo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1:13" s="2" customFormat="1" ht="12" customHeight="1">
      <c r="A3" s="97" t="s">
        <v>68</v>
      </c>
      <c r="B3" s="101" t="s">
        <v>0</v>
      </c>
      <c r="C3" s="91" t="s">
        <v>60</v>
      </c>
      <c r="D3" s="93" t="s">
        <v>1</v>
      </c>
      <c r="E3" s="95" t="s">
        <v>12</v>
      </c>
      <c r="F3" s="101" t="s">
        <v>2</v>
      </c>
      <c r="G3" s="101" t="s">
        <v>3</v>
      </c>
      <c r="H3" s="101"/>
      <c r="I3" s="101"/>
      <c r="J3" s="101"/>
      <c r="K3" s="103" t="s">
        <v>4</v>
      </c>
      <c r="L3" s="95" t="s">
        <v>5</v>
      </c>
      <c r="M3" s="99" t="s">
        <v>61</v>
      </c>
    </row>
    <row r="4" spans="1:13" s="2" customFormat="1" ht="21" customHeight="1" thickBot="1">
      <c r="A4" s="98"/>
      <c r="B4" s="102"/>
      <c r="C4" s="92"/>
      <c r="D4" s="94"/>
      <c r="E4" s="96"/>
      <c r="F4" s="102"/>
      <c r="G4" s="10">
        <v>1</v>
      </c>
      <c r="H4" s="10">
        <v>2</v>
      </c>
      <c r="I4" s="10">
        <v>3</v>
      </c>
      <c r="J4" s="10" t="s">
        <v>13</v>
      </c>
      <c r="K4" s="104"/>
      <c r="L4" s="96"/>
      <c r="M4" s="100"/>
    </row>
    <row r="5" spans="1:13" s="2" customFormat="1" ht="17" customHeight="1">
      <c r="A5" s="105" t="s">
        <v>22</v>
      </c>
      <c r="B5" s="105"/>
      <c r="C5" s="105"/>
      <c r="D5" s="105"/>
      <c r="E5" s="106"/>
      <c r="F5" s="106"/>
      <c r="G5" s="105"/>
      <c r="H5" s="105"/>
      <c r="I5" s="105"/>
      <c r="J5" s="105"/>
      <c r="K5" s="105"/>
      <c r="L5" s="106"/>
      <c r="M5" s="106"/>
    </row>
    <row r="6" spans="1:13" s="2" customFormat="1" ht="13" customHeight="1">
      <c r="A6" s="4" t="s">
        <v>6</v>
      </c>
      <c r="B6" s="11" t="s">
        <v>18</v>
      </c>
      <c r="C6" s="11" t="s">
        <v>49</v>
      </c>
      <c r="D6" s="16">
        <v>51.8</v>
      </c>
      <c r="E6" s="23">
        <f>L6/K6</f>
        <v>1.2503512264205354</v>
      </c>
      <c r="F6" s="11" t="s">
        <v>65</v>
      </c>
      <c r="G6" s="38">
        <v>32.5</v>
      </c>
      <c r="H6" s="38">
        <v>35</v>
      </c>
      <c r="I6" s="40">
        <v>37.5</v>
      </c>
      <c r="J6" s="7"/>
      <c r="K6" s="26">
        <v>35</v>
      </c>
      <c r="L6" s="19">
        <f>500/(594.31747775582-27.23842536447*D6+0.82112226871*D6*D6-0.00930733913*D6*D6*D6+0.00004731582*D6*D6*D6*D6-0.00000009054*D6*D6*D6*D6*D6)*K6</f>
        <v>43.762292924718743</v>
      </c>
      <c r="M6" s="12" t="s">
        <v>62</v>
      </c>
    </row>
    <row r="7" spans="1:13" s="2" customFormat="1" ht="13" customHeight="1">
      <c r="C7" s="31"/>
      <c r="D7" s="32"/>
      <c r="E7" s="34"/>
      <c r="K7" s="33"/>
      <c r="L7" s="34"/>
    </row>
    <row r="8" spans="1:13" ht="18.75" customHeight="1">
      <c r="A8" s="105" t="s">
        <v>54</v>
      </c>
      <c r="B8" s="105"/>
      <c r="C8" s="105"/>
      <c r="D8" s="105"/>
      <c r="E8" s="106"/>
      <c r="F8" s="106"/>
      <c r="G8" s="105"/>
      <c r="H8" s="105"/>
      <c r="I8" s="105"/>
      <c r="J8" s="105"/>
      <c r="K8" s="105"/>
      <c r="L8" s="106"/>
      <c r="M8" s="106"/>
    </row>
    <row r="9" spans="1:13">
      <c r="A9" s="4" t="s">
        <v>6</v>
      </c>
      <c r="B9" s="11" t="s">
        <v>23</v>
      </c>
      <c r="C9" s="11" t="s">
        <v>50</v>
      </c>
      <c r="D9" s="16">
        <v>65.400000000000006</v>
      </c>
      <c r="E9" s="23">
        <f>L9/K9</f>
        <v>1.0443565851704766</v>
      </c>
      <c r="F9" s="11" t="s">
        <v>65</v>
      </c>
      <c r="G9" s="38">
        <v>55</v>
      </c>
      <c r="H9" s="38">
        <v>57.5</v>
      </c>
      <c r="I9" s="38">
        <v>60</v>
      </c>
      <c r="J9" s="7"/>
      <c r="K9" s="26">
        <v>60</v>
      </c>
      <c r="L9" s="19">
        <f>500/(594.31747775582-27.23842536447*D9+0.82112226871*D9*D9-0.00930733913*D9*D9*D9+0.00004731582*D9*D9*D9*D9-0.00000009054*D9*D9*D9*D9*D9)*K9</f>
        <v>62.661395110228597</v>
      </c>
      <c r="M9" s="12" t="s">
        <v>62</v>
      </c>
    </row>
    <row r="10" spans="1:13">
      <c r="B10" s="13"/>
      <c r="C10" s="13"/>
      <c r="D10" s="17"/>
      <c r="E10" s="21"/>
      <c r="F10" s="13"/>
      <c r="G10" s="25"/>
      <c r="H10" s="36"/>
      <c r="I10" s="36"/>
      <c r="M10" s="6"/>
    </row>
    <row r="11" spans="1:13" ht="16">
      <c r="A11" s="106" t="s">
        <v>8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</row>
    <row r="12" spans="1:13">
      <c r="A12" s="41" t="s">
        <v>6</v>
      </c>
      <c r="B12" s="50" t="s">
        <v>24</v>
      </c>
      <c r="C12" s="56" t="s">
        <v>51</v>
      </c>
      <c r="D12" s="42">
        <v>74.099999999999994</v>
      </c>
      <c r="E12" s="59">
        <f>L12/K12</f>
        <v>0.71860235718491305</v>
      </c>
      <c r="F12" s="56" t="s">
        <v>65</v>
      </c>
      <c r="G12" s="43">
        <v>45</v>
      </c>
      <c r="H12" s="68">
        <v>47.5</v>
      </c>
      <c r="I12" s="74">
        <v>50</v>
      </c>
      <c r="J12" s="60"/>
      <c r="K12" s="65">
        <v>50</v>
      </c>
      <c r="L12" s="69">
        <f>500/(-216.0475144+16.2606339*D12-0.002388645*D12*D12-0.00113732*D12*D12*D12+0.00000701863*D12*D12*D12*D12-0.0000000129*D12*D12*D12*D12*D12)*K12</f>
        <v>35.930117859245655</v>
      </c>
      <c r="M12" s="44" t="s">
        <v>62</v>
      </c>
    </row>
    <row r="13" spans="1:13">
      <c r="A13" s="24" t="s">
        <v>6</v>
      </c>
      <c r="B13" s="52" t="s">
        <v>25</v>
      </c>
      <c r="C13" s="57" t="s">
        <v>26</v>
      </c>
      <c r="D13" s="17">
        <v>72.5</v>
      </c>
      <c r="E13" s="61">
        <f>L13/K13</f>
        <v>0.72997179065485407</v>
      </c>
      <c r="F13" s="57" t="s">
        <v>66</v>
      </c>
      <c r="G13" s="39">
        <v>140</v>
      </c>
      <c r="H13" s="70">
        <v>145</v>
      </c>
      <c r="I13" s="75"/>
      <c r="J13" s="62"/>
      <c r="K13" s="66">
        <v>140</v>
      </c>
      <c r="L13" s="71">
        <f>500/(-216.0475144+16.2606339*D13-0.002388645*D13*D13-0.00113732*D13*D13*D13+0.00000701863*D13*D13*D13*D13-0.0000000129*D13*D13*D13*D13*D13)*K13</f>
        <v>102.19605069167957</v>
      </c>
      <c r="M13" s="45" t="s">
        <v>63</v>
      </c>
    </row>
    <row r="14" spans="1:13">
      <c r="A14" s="46" t="s">
        <v>7</v>
      </c>
      <c r="B14" s="54" t="s">
        <v>19</v>
      </c>
      <c r="C14" s="58" t="s">
        <v>20</v>
      </c>
      <c r="D14" s="47">
        <v>74.7</v>
      </c>
      <c r="E14" s="63">
        <f>L14/K14</f>
        <v>0.71453296819067891</v>
      </c>
      <c r="F14" s="58" t="s">
        <v>65</v>
      </c>
      <c r="G14" s="48">
        <v>130</v>
      </c>
      <c r="H14" s="72">
        <v>137.5</v>
      </c>
      <c r="I14" s="76">
        <v>140</v>
      </c>
      <c r="J14" s="64"/>
      <c r="K14" s="67">
        <v>140</v>
      </c>
      <c r="L14" s="73">
        <f>500/(-216.0475144+16.2606339*D14-0.002388645*D14*D14-0.00113732*D14*D14*D14+0.00000701863*D14*D14*D14*D14-0.0000000129*D14*D14*D14*D14*D14)*K14</f>
        <v>100.03461554669505</v>
      </c>
      <c r="M14" s="49" t="s">
        <v>63</v>
      </c>
    </row>
    <row r="15" spans="1:13">
      <c r="B15" s="13"/>
      <c r="C15" s="13"/>
      <c r="D15" s="17"/>
      <c r="E15" s="21"/>
      <c r="F15" s="13"/>
      <c r="M15" s="6"/>
    </row>
    <row r="16" spans="1:13" ht="16">
      <c r="A16" s="106" t="s">
        <v>55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1:13">
      <c r="A17" s="4" t="s">
        <v>6</v>
      </c>
      <c r="B17" s="11" t="s">
        <v>27</v>
      </c>
      <c r="C17" s="27" t="s">
        <v>28</v>
      </c>
      <c r="D17" s="16">
        <v>77</v>
      </c>
      <c r="E17" s="23">
        <f>L17/K17</f>
        <v>0.69984532513488584</v>
      </c>
      <c r="F17" s="11" t="s">
        <v>65</v>
      </c>
      <c r="G17" s="38">
        <v>75</v>
      </c>
      <c r="H17" s="38">
        <v>80</v>
      </c>
      <c r="I17" s="38">
        <v>85</v>
      </c>
      <c r="J17" s="7"/>
      <c r="K17" s="26">
        <v>85</v>
      </c>
      <c r="L17" s="19">
        <f>500/(-216.0475144+16.2606339*D17-0.002388645*D17*D17-0.00113732*D17*D17*D17+0.00000701863*D17*D17*D17*D17-0.0000000129*D17*D17*D17*D17*D17)*K17</f>
        <v>59.486852636465294</v>
      </c>
      <c r="M17" s="12" t="s">
        <v>63</v>
      </c>
    </row>
    <row r="18" spans="1:13">
      <c r="B18" s="13"/>
      <c r="C18" s="13"/>
      <c r="D18" s="17"/>
      <c r="E18" s="21"/>
      <c r="F18" s="13"/>
      <c r="M18" s="6"/>
    </row>
    <row r="19" spans="1:13" ht="16">
      <c r="A19" s="106" t="s">
        <v>9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</row>
    <row r="20" spans="1:13">
      <c r="A20" s="41" t="s">
        <v>6</v>
      </c>
      <c r="B20" s="50" t="s">
        <v>29</v>
      </c>
      <c r="C20" s="56" t="s">
        <v>30</v>
      </c>
      <c r="D20" s="42">
        <v>99.7</v>
      </c>
      <c r="E20" s="77">
        <f>L20/K20</f>
        <v>0.60924979919775746</v>
      </c>
      <c r="F20" s="51" t="s">
        <v>66</v>
      </c>
      <c r="G20" s="43">
        <v>160</v>
      </c>
      <c r="H20" s="68">
        <v>167.5</v>
      </c>
      <c r="I20" s="81">
        <v>172.5</v>
      </c>
      <c r="J20" s="82"/>
      <c r="K20" s="65">
        <v>167.5</v>
      </c>
      <c r="L20" s="69">
        <f>500/(-216.0475144+16.2606339*D20-0.002388645*D20*D20-0.00113732*D20*D20*D20+0.00000701863*D20*D20*D20*D20-0.0000000129*D20*D20*D20*D20*D20)*K20</f>
        <v>102.04934136562437</v>
      </c>
      <c r="M20" s="44" t="s">
        <v>63</v>
      </c>
    </row>
    <row r="21" spans="1:13">
      <c r="A21" s="24" t="s">
        <v>6</v>
      </c>
      <c r="B21" s="52" t="s">
        <v>31</v>
      </c>
      <c r="C21" s="57" t="s">
        <v>32</v>
      </c>
      <c r="D21" s="17">
        <v>98</v>
      </c>
      <c r="E21" s="78">
        <f>L21/K21</f>
        <v>0.61358134559261768</v>
      </c>
      <c r="F21" s="53" t="s">
        <v>65</v>
      </c>
      <c r="G21" s="39">
        <v>150</v>
      </c>
      <c r="H21" s="80">
        <v>155</v>
      </c>
      <c r="I21" s="80">
        <v>160</v>
      </c>
      <c r="J21" s="83"/>
      <c r="K21" s="66">
        <v>160</v>
      </c>
      <c r="L21" s="71">
        <f>500/(-216.0475144+16.2606339*D21-0.002388645*D21*D21-0.00113732*D21*D21*D21+0.00000701863*D21*D21*D21*D21-0.0000000129*D21*D21*D21*D21*D21)*K21</f>
        <v>98.173015294818825</v>
      </c>
      <c r="M21" s="45" t="s">
        <v>64</v>
      </c>
    </row>
    <row r="22" spans="1:13">
      <c r="A22" s="46" t="s">
        <v>7</v>
      </c>
      <c r="B22" s="54" t="s">
        <v>33</v>
      </c>
      <c r="C22" s="58" t="s">
        <v>34</v>
      </c>
      <c r="D22" s="47">
        <v>99.3</v>
      </c>
      <c r="E22" s="79">
        <f>L22/K22</f>
        <v>0.6102431019424357</v>
      </c>
      <c r="F22" s="55" t="s">
        <v>65</v>
      </c>
      <c r="G22" s="48">
        <v>150</v>
      </c>
      <c r="H22" s="72">
        <v>155</v>
      </c>
      <c r="I22" s="72">
        <v>160</v>
      </c>
      <c r="J22" s="84"/>
      <c r="K22" s="67">
        <v>160</v>
      </c>
      <c r="L22" s="73">
        <f>500/(-216.0475144+16.2606339*D22-0.002388645*D22*D22-0.00113732*D22*D22*D22+0.00000701863*D22*D22*D22*D22-0.0000000129*D22*D22*D22*D22*D22)*K22</f>
        <v>97.638896310789704</v>
      </c>
      <c r="M22" s="49" t="s">
        <v>64</v>
      </c>
    </row>
    <row r="23" spans="1:13">
      <c r="B23" s="13"/>
      <c r="C23" s="13"/>
      <c r="D23" s="17"/>
      <c r="E23" s="21"/>
      <c r="F23" s="13"/>
      <c r="M23" s="6"/>
    </row>
    <row r="24" spans="1:13" ht="16">
      <c r="A24" s="106" t="s">
        <v>35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</row>
    <row r="25" spans="1:13">
      <c r="A25" s="4" t="s">
        <v>6</v>
      </c>
      <c r="B25" s="11" t="s">
        <v>36</v>
      </c>
      <c r="C25" s="27" t="s">
        <v>37</v>
      </c>
      <c r="D25" s="16">
        <v>119.6</v>
      </c>
      <c r="E25" s="23">
        <f>L25/K25</f>
        <v>0.57520777725270944</v>
      </c>
      <c r="F25" s="11" t="s">
        <v>66</v>
      </c>
      <c r="G25" s="38">
        <v>165</v>
      </c>
      <c r="H25" s="38">
        <v>170</v>
      </c>
      <c r="I25" s="40">
        <v>172.5</v>
      </c>
      <c r="J25" s="7"/>
      <c r="K25" s="26">
        <v>170</v>
      </c>
      <c r="L25" s="19">
        <f>500/(-216.0475144+16.2606339*D25-0.002388645*D25*D25-0.00113732*D25*D25*D25+0.00000701863*D25*D25*D25*D25-0.0000000129*D25*D25*D25*D25*D25)*K25</f>
        <v>97.785322132960601</v>
      </c>
      <c r="M25" s="12" t="s">
        <v>63</v>
      </c>
    </row>
    <row r="26" spans="1:13">
      <c r="B26" s="13"/>
      <c r="C26" s="13"/>
      <c r="D26" s="17"/>
      <c r="E26" s="21"/>
      <c r="F26" s="13"/>
      <c r="M26" s="6"/>
    </row>
  </sheetData>
  <mergeCells count="17">
    <mergeCell ref="A5:M5"/>
    <mergeCell ref="A8:M8"/>
    <mergeCell ref="A24:M24"/>
    <mergeCell ref="A11:M11"/>
    <mergeCell ref="A16:M16"/>
    <mergeCell ref="A19:M19"/>
    <mergeCell ref="A1:M2"/>
    <mergeCell ref="C3:C4"/>
    <mergeCell ref="D3:D4"/>
    <mergeCell ref="E3:E4"/>
    <mergeCell ref="A3:A4"/>
    <mergeCell ref="M3:M4"/>
    <mergeCell ref="B3:B4"/>
    <mergeCell ref="G3:J3"/>
    <mergeCell ref="K3:K4"/>
    <mergeCell ref="F3:F4"/>
    <mergeCell ref="L3:L4"/>
  </mergeCells>
  <phoneticPr fontId="7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E4F0-E795-4171-9FC5-76E319257EF1}">
  <dimension ref="A1:M10"/>
  <sheetViews>
    <sheetView tabSelected="1" zoomScaleNormal="100" workbookViewId="0">
      <selection activeCell="M10" sqref="M10"/>
    </sheetView>
  </sheetViews>
  <sheetFormatPr baseColWidth="10" defaultColWidth="8.83203125" defaultRowHeight="13"/>
  <cols>
    <col min="1" max="1" width="8.1640625" style="5" customWidth="1"/>
    <col min="2" max="2" width="22.5" style="3" customWidth="1"/>
    <col min="3" max="3" width="26.83203125" style="3" customWidth="1"/>
    <col min="4" max="4" width="14.5" style="18" customWidth="1"/>
    <col min="5" max="5" width="9.33203125" style="22" customWidth="1"/>
    <col min="6" max="6" width="35.83203125" style="3" bestFit="1" customWidth="1"/>
    <col min="7" max="9" width="5.6640625" style="8" bestFit="1" customWidth="1"/>
    <col min="10" max="10" width="4.33203125" style="8" bestFit="1" customWidth="1"/>
    <col min="11" max="11" width="10.5" style="25" bestFit="1" customWidth="1"/>
    <col min="12" max="12" width="8.6640625" style="20" bestFit="1" customWidth="1"/>
    <col min="13" max="13" width="17.83203125" style="9" customWidth="1"/>
  </cols>
  <sheetData>
    <row r="1" spans="1:13" s="1" customFormat="1" ht="29" customHeight="1">
      <c r="A1" s="87" t="s">
        <v>52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1" customFormat="1" ht="62" customHeight="1" thickBo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1:13" s="2" customFormat="1" ht="12" customHeight="1">
      <c r="A3" s="97" t="s">
        <v>68</v>
      </c>
      <c r="B3" s="101" t="s">
        <v>0</v>
      </c>
      <c r="C3" s="91" t="s">
        <v>60</v>
      </c>
      <c r="D3" s="93" t="s">
        <v>1</v>
      </c>
      <c r="E3" s="95" t="s">
        <v>12</v>
      </c>
      <c r="F3" s="101" t="s">
        <v>2</v>
      </c>
      <c r="G3" s="101" t="s">
        <v>53</v>
      </c>
      <c r="H3" s="101"/>
      <c r="I3" s="101"/>
      <c r="J3" s="101"/>
      <c r="K3" s="103" t="s">
        <v>4</v>
      </c>
      <c r="L3" s="95" t="s">
        <v>5</v>
      </c>
      <c r="M3" s="99" t="s">
        <v>61</v>
      </c>
    </row>
    <row r="4" spans="1:13" s="2" customFormat="1" ht="20" customHeight="1" thickBot="1">
      <c r="A4" s="98"/>
      <c r="B4" s="102"/>
      <c r="C4" s="92"/>
      <c r="D4" s="94"/>
      <c r="E4" s="96"/>
      <c r="F4" s="102"/>
      <c r="G4" s="10">
        <v>1</v>
      </c>
      <c r="H4" s="10">
        <v>2</v>
      </c>
      <c r="I4" s="10">
        <v>3</v>
      </c>
      <c r="J4" s="10" t="s">
        <v>13</v>
      </c>
      <c r="K4" s="104"/>
      <c r="L4" s="96"/>
      <c r="M4" s="100"/>
    </row>
    <row r="5" spans="1:13" ht="18.75" customHeight="1">
      <c r="A5" s="105" t="s">
        <v>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3">
      <c r="A6" s="4" t="s">
        <v>6</v>
      </c>
      <c r="B6" s="11" t="s">
        <v>38</v>
      </c>
      <c r="C6" s="11" t="s">
        <v>39</v>
      </c>
      <c r="D6" s="28">
        <v>72</v>
      </c>
      <c r="E6" s="23">
        <f>L6/K6</f>
        <v>0.73368627670796394</v>
      </c>
      <c r="F6" s="11" t="s">
        <v>66</v>
      </c>
      <c r="G6" s="38">
        <v>75</v>
      </c>
      <c r="H6" s="38">
        <v>80</v>
      </c>
      <c r="I6" s="38">
        <v>85</v>
      </c>
      <c r="J6" s="7"/>
      <c r="K6" s="29">
        <v>85</v>
      </c>
      <c r="L6" s="19">
        <f>500/(-216.0475144+16.2606339*D6-0.002388645*D6*D6-0.00113732*D6*D6*D6+0.00000701863*D6*D6*D6*D6-0.0000000129*D6*D6*D6*D6*D6)*K6</f>
        <v>62.363333520176937</v>
      </c>
      <c r="M6" s="12" t="s">
        <v>64</v>
      </c>
    </row>
    <row r="7" spans="1:13" s="2" customFormat="1" ht="17" customHeight="1">
      <c r="C7" s="31"/>
      <c r="D7" s="32"/>
      <c r="E7" s="34"/>
      <c r="K7" s="33"/>
      <c r="L7" s="34"/>
    </row>
    <row r="8" spans="1:13" ht="18.75" customHeight="1">
      <c r="A8" s="105" t="s">
        <v>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>
      <c r="A9" s="4" t="s">
        <v>6</v>
      </c>
      <c r="B9" s="11" t="s">
        <v>40</v>
      </c>
      <c r="C9" s="11" t="s">
        <v>41</v>
      </c>
      <c r="D9" s="28">
        <v>98</v>
      </c>
      <c r="E9" s="23">
        <f>L9/K9</f>
        <v>0.61358134559261768</v>
      </c>
      <c r="F9" s="11" t="s">
        <v>66</v>
      </c>
      <c r="G9" s="38">
        <v>170</v>
      </c>
      <c r="H9" s="38">
        <v>180</v>
      </c>
      <c r="I9" s="40">
        <v>190</v>
      </c>
      <c r="J9" s="7"/>
      <c r="K9" s="29">
        <v>180</v>
      </c>
      <c r="L9" s="19">
        <f>500/(-216.0475144+16.2606339*D9-0.002388645*D9*D9-0.00113732*D9*D9*D9+0.00000701863*D9*D9*D9*D9-0.0000000129*D9*D9*D9*D9*D9)*K9</f>
        <v>110.44464220667118</v>
      </c>
      <c r="M9" s="12" t="s">
        <v>64</v>
      </c>
    </row>
    <row r="10" spans="1:13">
      <c r="B10" s="13"/>
      <c r="C10" s="13"/>
      <c r="D10" s="17"/>
      <c r="E10" s="21"/>
      <c r="F10" s="13"/>
      <c r="M10" s="6"/>
    </row>
  </sheetData>
  <mergeCells count="13">
    <mergeCell ref="A8:M8"/>
    <mergeCell ref="L3:L4"/>
    <mergeCell ref="M3:M4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A5:M5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"/>
  <sheetViews>
    <sheetView zoomScaleNormal="100" workbookViewId="0">
      <selection activeCell="M13" sqref="M13"/>
    </sheetView>
  </sheetViews>
  <sheetFormatPr baseColWidth="10" defaultColWidth="8.83203125" defaultRowHeight="13"/>
  <cols>
    <col min="1" max="1" width="7.5" customWidth="1"/>
    <col min="2" max="2" width="23.1640625" customWidth="1"/>
    <col min="3" max="3" width="28.5" customWidth="1"/>
    <col min="4" max="4" width="13.83203125" style="18" customWidth="1"/>
    <col min="5" max="5" width="10" style="22" customWidth="1"/>
    <col min="6" max="6" width="35.83203125" bestFit="1" customWidth="1"/>
    <col min="7" max="9" width="5.6640625" bestFit="1" customWidth="1"/>
    <col min="10" max="10" width="4.33203125" bestFit="1" customWidth="1"/>
    <col min="11" max="11" width="10.5" style="15" bestFit="1" customWidth="1"/>
    <col min="12" max="12" width="8.6640625" style="22" bestFit="1" customWidth="1"/>
    <col min="13" max="13" width="18.1640625" customWidth="1"/>
  </cols>
  <sheetData>
    <row r="1" spans="1:19" ht="30" customHeight="1">
      <c r="A1" s="87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4"/>
      <c r="O1" s="14"/>
      <c r="P1" s="14"/>
      <c r="Q1" s="14"/>
      <c r="R1" s="14"/>
      <c r="S1" s="14"/>
    </row>
    <row r="2" spans="1:19" ht="63" customHeight="1" thickBo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14"/>
      <c r="O2" s="14"/>
      <c r="P2" s="14"/>
      <c r="Q2" s="14"/>
      <c r="R2" s="14"/>
      <c r="S2" s="14"/>
    </row>
    <row r="3" spans="1:19" ht="12" customHeight="1">
      <c r="A3" s="107" t="s">
        <v>68</v>
      </c>
      <c r="B3" s="109" t="s">
        <v>0</v>
      </c>
      <c r="C3" s="91" t="s">
        <v>60</v>
      </c>
      <c r="D3" s="111" t="s">
        <v>10</v>
      </c>
      <c r="E3" s="113" t="s">
        <v>12</v>
      </c>
      <c r="F3" s="109" t="s">
        <v>2</v>
      </c>
      <c r="G3" s="115" t="s">
        <v>11</v>
      </c>
      <c r="H3" s="116"/>
      <c r="I3" s="116"/>
      <c r="J3" s="117"/>
      <c r="K3" s="118" t="s">
        <v>4</v>
      </c>
      <c r="L3" s="113" t="s">
        <v>5</v>
      </c>
      <c r="M3" s="120" t="s">
        <v>61</v>
      </c>
      <c r="N3" s="2"/>
      <c r="O3" s="2"/>
      <c r="P3" s="2"/>
      <c r="Q3" s="2"/>
      <c r="R3" s="2"/>
      <c r="S3" s="2"/>
    </row>
    <row r="4" spans="1:19" ht="21" customHeight="1" thickBot="1">
      <c r="A4" s="108"/>
      <c r="B4" s="110"/>
      <c r="C4" s="92"/>
      <c r="D4" s="112"/>
      <c r="E4" s="114"/>
      <c r="F4" s="110"/>
      <c r="G4" s="10">
        <v>1</v>
      </c>
      <c r="H4" s="10">
        <v>2</v>
      </c>
      <c r="I4" s="10">
        <v>3</v>
      </c>
      <c r="J4" s="10" t="s">
        <v>13</v>
      </c>
      <c r="K4" s="119"/>
      <c r="L4" s="114"/>
      <c r="M4" s="121"/>
      <c r="N4" s="2"/>
      <c r="O4" s="2"/>
      <c r="P4" s="2"/>
      <c r="Q4" s="2"/>
      <c r="R4" s="2"/>
      <c r="S4" s="2"/>
    </row>
    <row r="5" spans="1:19" ht="16">
      <c r="A5" s="105" t="s">
        <v>54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9">
      <c r="A6" s="4" t="s">
        <v>6</v>
      </c>
      <c r="B6" s="11" t="s">
        <v>44</v>
      </c>
      <c r="C6" s="11" t="s">
        <v>57</v>
      </c>
      <c r="D6" s="16">
        <v>66.900000000000006</v>
      </c>
      <c r="E6" s="23">
        <f>L6/K6</f>
        <v>1.0272033955457276</v>
      </c>
      <c r="F6" s="11" t="s">
        <v>67</v>
      </c>
      <c r="G6" s="38">
        <v>70</v>
      </c>
      <c r="H6" s="38">
        <v>80</v>
      </c>
      <c r="I6" s="40">
        <v>92.5</v>
      </c>
      <c r="J6" s="7"/>
      <c r="K6" s="26">
        <v>80</v>
      </c>
      <c r="L6" s="19">
        <f>500/(594.31747775582-27.23842536447*D6+0.82112226871*D6*D6-0.00930733913*D6*D6*D6+0.00004731582*D6*D6*D6*D6-0.00000009054*D6*D6*D6*D6*D6)*K6</f>
        <v>82.176271643658211</v>
      </c>
      <c r="M6" s="12" t="s">
        <v>62</v>
      </c>
    </row>
    <row r="7" spans="1:19">
      <c r="A7" s="5"/>
      <c r="B7" s="13"/>
      <c r="C7" s="13"/>
      <c r="D7" s="17"/>
      <c r="E7" s="21"/>
      <c r="F7" s="13"/>
      <c r="G7" s="25"/>
      <c r="H7" s="25"/>
      <c r="I7" s="25"/>
      <c r="J7" s="8"/>
      <c r="K7" s="25"/>
      <c r="L7" s="20"/>
      <c r="M7" s="6"/>
    </row>
    <row r="8" spans="1:19" ht="16">
      <c r="A8" s="105" t="s">
        <v>21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9">
      <c r="A9" s="4" t="s">
        <v>6</v>
      </c>
      <c r="B9" s="11" t="s">
        <v>45</v>
      </c>
      <c r="C9" s="11" t="s">
        <v>46</v>
      </c>
      <c r="D9" s="16">
        <v>86</v>
      </c>
      <c r="E9" s="23">
        <f>L9/K9</f>
        <v>0.88162641862981728</v>
      </c>
      <c r="F9" s="11" t="s">
        <v>66</v>
      </c>
      <c r="G9" s="38">
        <v>90</v>
      </c>
      <c r="H9" s="38">
        <v>100</v>
      </c>
      <c r="I9" s="38">
        <v>110</v>
      </c>
      <c r="J9" s="7"/>
      <c r="K9" s="26">
        <v>110</v>
      </c>
      <c r="L9" s="19">
        <f>500/(594.31747775582-27.23842536447*D9+0.82112226871*D9*D9-0.00930733913*D9*D9*D9+0.00004731582*D9*D9*D9*D9-0.00000009054*D9*D9*D9*D9*D9)*K9</f>
        <v>96.9789060492799</v>
      </c>
      <c r="M9" s="12" t="s">
        <v>63</v>
      </c>
    </row>
    <row r="10" spans="1:19">
      <c r="A10" s="5"/>
      <c r="B10" s="13"/>
      <c r="C10" s="13"/>
      <c r="D10" s="17"/>
      <c r="E10" s="21"/>
      <c r="F10" s="13"/>
      <c r="G10" s="25"/>
      <c r="H10" s="25"/>
      <c r="I10" s="25"/>
      <c r="J10" s="8"/>
      <c r="K10" s="25"/>
      <c r="L10" s="20"/>
      <c r="M10" s="6"/>
    </row>
    <row r="11" spans="1:19" ht="16">
      <c r="A11" s="105" t="s">
        <v>21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</row>
    <row r="12" spans="1:19">
      <c r="A12" s="4" t="s">
        <v>6</v>
      </c>
      <c r="B12" s="11" t="s">
        <v>42</v>
      </c>
      <c r="C12" s="11" t="s">
        <v>47</v>
      </c>
      <c r="D12" s="16">
        <v>89.85</v>
      </c>
      <c r="E12" s="23">
        <f>L12/K12</f>
        <v>0.63888889436690366</v>
      </c>
      <c r="F12" s="11" t="s">
        <v>65</v>
      </c>
      <c r="G12" s="38">
        <v>200</v>
      </c>
      <c r="H12" s="40">
        <v>210</v>
      </c>
      <c r="I12" s="40">
        <v>210</v>
      </c>
      <c r="J12" s="7"/>
      <c r="K12" s="26">
        <v>200</v>
      </c>
      <c r="L12" s="19">
        <f>500/(-216.0475144+16.2606339*D12-0.002388645*D12*D12-0.00113732*D12*D12*D12+0.00000701863*D12*D12*D12*D12-0.0000000129*D12*D12*D12*D12*D12)*K12</f>
        <v>127.77777887338073</v>
      </c>
      <c r="M12" s="12" t="s">
        <v>64</v>
      </c>
    </row>
    <row r="13" spans="1:19">
      <c r="A13" s="24"/>
      <c r="B13" s="13"/>
      <c r="C13" s="13"/>
      <c r="D13" s="17"/>
      <c r="E13" s="21"/>
      <c r="F13" s="13"/>
      <c r="G13" s="8"/>
      <c r="H13" s="8"/>
      <c r="I13" s="8"/>
      <c r="J13" s="8"/>
      <c r="K13" s="25"/>
      <c r="L13" s="20"/>
      <c r="M13" s="6"/>
    </row>
  </sheetData>
  <mergeCells count="14">
    <mergeCell ref="A5:M5"/>
    <mergeCell ref="A8:M8"/>
    <mergeCell ref="A11:M11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M3:M4"/>
    <mergeCell ref="L3:L4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"/>
  <sheetViews>
    <sheetView zoomScaleNormal="100" workbookViewId="0">
      <selection activeCell="M7" sqref="M7"/>
    </sheetView>
  </sheetViews>
  <sheetFormatPr baseColWidth="10" defaultColWidth="9.1640625" defaultRowHeight="13"/>
  <cols>
    <col min="1" max="1" width="7.5" style="6" bestFit="1" customWidth="1"/>
    <col min="2" max="2" width="21.1640625" style="6" bestFit="1" customWidth="1"/>
    <col min="3" max="3" width="26" style="6" customWidth="1"/>
    <col min="4" max="4" width="17.5" style="6" customWidth="1"/>
    <col min="5" max="5" width="10.5" style="6" bestFit="1" customWidth="1"/>
    <col min="6" max="6" width="35.83203125" style="6" bestFit="1" customWidth="1"/>
    <col min="7" max="9" width="4.5" style="8" customWidth="1"/>
    <col min="10" max="10" width="4.33203125" style="8" bestFit="1" customWidth="1"/>
    <col min="11" max="11" width="11.1640625" style="8" bestFit="1" customWidth="1"/>
    <col min="12" max="12" width="7.5" style="8" bestFit="1" customWidth="1"/>
    <col min="13" max="13" width="15.83203125" style="6" bestFit="1" customWidth="1"/>
    <col min="14" max="16384" width="9.1640625" style="13"/>
  </cols>
  <sheetData>
    <row r="1" spans="1:15" s="5" customFormat="1" ht="29" customHeight="1">
      <c r="A1" s="87" t="s">
        <v>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37"/>
      <c r="O1"/>
    </row>
    <row r="2" spans="1:15" s="5" customFormat="1" ht="62" customHeight="1" thickBot="1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37"/>
      <c r="O2"/>
    </row>
    <row r="3" spans="1:15" s="2" customFormat="1" ht="12.75" customHeight="1">
      <c r="A3" s="123" t="s">
        <v>68</v>
      </c>
      <c r="B3" s="124" t="s">
        <v>0</v>
      </c>
      <c r="C3" s="91" t="s">
        <v>60</v>
      </c>
      <c r="D3" s="126" t="s">
        <v>14</v>
      </c>
      <c r="E3" s="127" t="s">
        <v>15</v>
      </c>
      <c r="F3" s="127" t="s">
        <v>16</v>
      </c>
      <c r="G3" s="127" t="s">
        <v>69</v>
      </c>
      <c r="H3" s="127"/>
      <c r="I3" s="127"/>
      <c r="J3" s="127"/>
      <c r="K3" s="127" t="s">
        <v>4</v>
      </c>
      <c r="L3" s="127" t="s">
        <v>5</v>
      </c>
      <c r="M3" s="128" t="s">
        <v>61</v>
      </c>
    </row>
    <row r="4" spans="1:15" s="2" customFormat="1" ht="21" customHeight="1" thickBot="1">
      <c r="A4" s="98"/>
      <c r="B4" s="125"/>
      <c r="C4" s="92"/>
      <c r="D4" s="102"/>
      <c r="E4" s="102"/>
      <c r="F4" s="102"/>
      <c r="G4" s="10">
        <v>1</v>
      </c>
      <c r="H4" s="10">
        <v>2</v>
      </c>
      <c r="I4" s="10">
        <v>3</v>
      </c>
      <c r="J4" s="10" t="s">
        <v>13</v>
      </c>
      <c r="K4" s="102"/>
      <c r="L4" s="102"/>
      <c r="M4" s="100"/>
    </row>
    <row r="5" spans="1:15" ht="16">
      <c r="A5" s="122" t="s">
        <v>43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5">
      <c r="A6" s="30" t="s">
        <v>6</v>
      </c>
      <c r="B6" s="11" t="s">
        <v>42</v>
      </c>
      <c r="C6" s="27" t="s">
        <v>59</v>
      </c>
      <c r="D6" s="16">
        <v>89.85</v>
      </c>
      <c r="E6" s="85">
        <f t="shared" ref="E6" si="0">L6/D6</f>
        <v>0.57740481748765871</v>
      </c>
      <c r="F6" s="11" t="s">
        <v>65</v>
      </c>
      <c r="G6" s="38">
        <v>50</v>
      </c>
      <c r="H6" s="38">
        <v>60</v>
      </c>
      <c r="I6" s="40">
        <v>70</v>
      </c>
      <c r="J6" s="30"/>
      <c r="K6" s="29">
        <v>60</v>
      </c>
      <c r="L6" s="86">
        <f t="shared" ref="L6" si="1">500/(594.31747775582-27.23842536447*D6+0.82112226871*D6*D6-0.00930733913*D6*D6*D6+0.00004731582*D6*D6*D6*D6-0.00000009054*D6*D6*D6*D6*D6)*K6</f>
        <v>51.879822851266134</v>
      </c>
      <c r="M6" s="12" t="s">
        <v>64</v>
      </c>
    </row>
    <row r="7" spans="1:15" s="2" customFormat="1" ht="14">
      <c r="B7" s="35"/>
    </row>
    <row r="8" spans="1:1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5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5">
      <c r="C11" s="8"/>
      <c r="D11" s="8"/>
      <c r="E11" s="8"/>
      <c r="F11" s="8"/>
      <c r="H11" s="6"/>
      <c r="I11" s="13"/>
      <c r="J11" s="13"/>
      <c r="K11" s="13"/>
      <c r="L11" s="13"/>
      <c r="M11" s="13"/>
    </row>
    <row r="12" spans="1:15">
      <c r="C12" s="8"/>
      <c r="D12" s="8"/>
      <c r="E12" s="8"/>
      <c r="F12" s="8"/>
      <c r="H12" s="6"/>
      <c r="I12" s="13"/>
      <c r="J12" s="13"/>
      <c r="K12" s="13"/>
      <c r="L12" s="13"/>
      <c r="M12" s="13"/>
    </row>
    <row r="13" spans="1:15">
      <c r="C13" s="8"/>
      <c r="D13" s="8"/>
      <c r="E13" s="8"/>
      <c r="F13" s="8"/>
      <c r="H13" s="6"/>
      <c r="I13" s="13"/>
      <c r="J13" s="13"/>
      <c r="K13" s="13"/>
      <c r="L13" s="13"/>
      <c r="M13" s="13"/>
    </row>
    <row r="14" spans="1:15">
      <c r="C14" s="8"/>
      <c r="D14" s="8"/>
      <c r="E14" s="8"/>
      <c r="F14" s="8"/>
      <c r="H14" s="6"/>
      <c r="I14" s="13"/>
      <c r="J14" s="13"/>
      <c r="K14" s="13"/>
      <c r="L14" s="13"/>
      <c r="M14" s="13"/>
    </row>
    <row r="15" spans="1:15">
      <c r="C15" s="8"/>
      <c r="D15" s="8"/>
      <c r="E15" s="8"/>
      <c r="F15" s="8"/>
      <c r="H15" s="6"/>
      <c r="I15" s="13"/>
      <c r="J15" s="13"/>
      <c r="K15" s="13"/>
      <c r="L15" s="13"/>
      <c r="M15" s="13"/>
    </row>
    <row r="16" spans="1:15">
      <c r="C16" s="8"/>
      <c r="D16" s="8"/>
      <c r="E16" s="8"/>
      <c r="F16" s="8"/>
      <c r="H16" s="6"/>
      <c r="I16" s="13"/>
      <c r="J16" s="13"/>
      <c r="K16" s="13"/>
      <c r="L16" s="13"/>
      <c r="M16" s="13"/>
    </row>
    <row r="17" spans="2:13">
      <c r="C17" s="8"/>
      <c r="D17" s="8"/>
      <c r="E17" s="8"/>
      <c r="F17" s="8"/>
      <c r="H17" s="6"/>
      <c r="I17" s="13"/>
      <c r="J17" s="13"/>
      <c r="K17" s="13"/>
      <c r="L17" s="13"/>
      <c r="M17" s="13"/>
    </row>
    <row r="18" spans="2:13">
      <c r="B18" s="6" t="s">
        <v>17</v>
      </c>
      <c r="C18" s="8"/>
      <c r="D18" s="8"/>
      <c r="E18" s="8"/>
      <c r="F18" s="8"/>
      <c r="H18" s="6"/>
      <c r="I18" s="13"/>
      <c r="J18" s="13"/>
      <c r="K18" s="13"/>
      <c r="L18" s="13"/>
      <c r="M18" s="13"/>
    </row>
    <row r="19" spans="2:13">
      <c r="B19" s="6" t="s">
        <v>17</v>
      </c>
      <c r="C19" s="8"/>
      <c r="D19" s="8"/>
      <c r="E19" s="8"/>
      <c r="F19" s="8"/>
      <c r="H19" s="6"/>
      <c r="I19" s="13"/>
      <c r="J19" s="13"/>
      <c r="K19" s="13"/>
      <c r="L19" s="13"/>
      <c r="M19" s="13"/>
    </row>
    <row r="20" spans="2:13">
      <c r="B20" s="6" t="s">
        <v>17</v>
      </c>
      <c r="C20" s="8"/>
      <c r="D20" s="8"/>
      <c r="E20" s="8"/>
      <c r="F20" s="8"/>
      <c r="H20" s="6"/>
      <c r="I20" s="13"/>
      <c r="J20" s="13"/>
      <c r="K20" s="13"/>
      <c r="L20" s="13"/>
      <c r="M20" s="13"/>
    </row>
    <row r="21" spans="2:13">
      <c r="B21" s="6" t="s">
        <v>17</v>
      </c>
      <c r="C21" s="8"/>
      <c r="D21" s="8"/>
      <c r="E21" s="8"/>
      <c r="F21" s="8"/>
      <c r="H21" s="6"/>
      <c r="I21" s="13"/>
      <c r="J21" s="13"/>
      <c r="K21" s="13"/>
      <c r="L21" s="13"/>
      <c r="M21" s="13"/>
    </row>
    <row r="22" spans="2:13">
      <c r="B22" s="6" t="s">
        <v>17</v>
      </c>
      <c r="C22" s="8"/>
      <c r="D22" s="8"/>
      <c r="E22" s="8"/>
      <c r="F22" s="8"/>
      <c r="H22" s="6"/>
      <c r="I22" s="13"/>
      <c r="J22" s="13"/>
      <c r="K22" s="13"/>
      <c r="L22" s="13"/>
      <c r="M22" s="13"/>
    </row>
    <row r="23" spans="2:13">
      <c r="B23" s="6" t="s">
        <v>17</v>
      </c>
      <c r="C23" s="8"/>
      <c r="D23" s="8"/>
      <c r="E23" s="8"/>
      <c r="F23" s="8"/>
      <c r="H23" s="6"/>
      <c r="I23" s="13"/>
      <c r="J23" s="13"/>
      <c r="K23" s="13"/>
      <c r="L23" s="13"/>
      <c r="M23" s="13"/>
    </row>
    <row r="24" spans="2:13">
      <c r="B24" s="6" t="s">
        <v>17</v>
      </c>
      <c r="C24" s="8"/>
      <c r="D24" s="8"/>
      <c r="E24" s="8"/>
      <c r="F24" s="8"/>
      <c r="H24" s="6"/>
      <c r="I24" s="13"/>
      <c r="J24" s="13"/>
      <c r="K24" s="13"/>
      <c r="L24" s="13"/>
      <c r="M24" s="13"/>
    </row>
    <row r="25" spans="2:13">
      <c r="B25" s="6" t="s">
        <v>17</v>
      </c>
      <c r="C25" s="8"/>
      <c r="D25" s="8"/>
      <c r="E25" s="8"/>
      <c r="F25" s="8"/>
      <c r="H25" s="6"/>
      <c r="I25" s="13"/>
      <c r="J25" s="13"/>
      <c r="K25" s="13"/>
      <c r="L25" s="13"/>
      <c r="M25" s="13"/>
    </row>
  </sheetData>
  <mergeCells count="12">
    <mergeCell ref="A5:J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IPL Жим без экип</vt:lpstr>
      <vt:lpstr>WRPF Военный жим</vt:lpstr>
      <vt:lpstr>IPL Тяга без экип</vt:lpstr>
      <vt:lpstr>СПР Подъем на бицепс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revision/>
  <dcterms:created xsi:type="dcterms:W3CDTF">2002-06-16T13:36:44Z</dcterms:created>
  <dcterms:modified xsi:type="dcterms:W3CDTF">2026-04-30T14:46:44Z</dcterms:modified>
</cp:coreProperties>
</file>