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Июнь/"/>
    </mc:Choice>
  </mc:AlternateContent>
  <xr:revisionPtr revIDLastSave="0" documentId="13_ncr:1_{726C0060-C125-2C4E-AE2D-986FC8BFEC86}" xr6:coauthVersionLast="45" xr6:coauthVersionMax="45" xr10:uidLastSave="{00000000-0000-0000-0000-000000000000}"/>
  <bookViews>
    <workbookView xWindow="480" yWindow="460" windowWidth="27860" windowHeight="16080" xr2:uid="{00000000-000D-0000-FFFF-FFFF00000000}"/>
  </bookViews>
  <sheets>
    <sheet name="ФЖД ЖД Любители ДК 1_2" sheetId="17" r:id="rId1"/>
    <sheet name="ФЖД ЖД Любители" sheetId="10" r:id="rId2"/>
    <sheet name="ФЖД ЖД Армейский жим ДК" sheetId="25" r:id="rId3"/>
    <sheet name="ФЖД Любители ДК жим на макс." sheetId="16" r:id="rId4"/>
    <sheet name="ФЖД Любители жим на макс." sheetId="11" r:id="rId5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6" i="25" l="1"/>
  <c r="M6" i="25"/>
  <c r="N9" i="17"/>
  <c r="M9" i="17"/>
  <c r="N6" i="17"/>
  <c r="M6" i="17"/>
  <c r="L9" i="16"/>
  <c r="K9" i="16"/>
  <c r="L6" i="16"/>
  <c r="K6" i="16"/>
  <c r="L9" i="11"/>
  <c r="K9" i="11"/>
  <c r="L6" i="11"/>
  <c r="K6" i="11"/>
  <c r="N12" i="10"/>
  <c r="M12" i="10"/>
  <c r="N9" i="10"/>
  <c r="M9" i="10"/>
  <c r="N6" i="10"/>
  <c r="M6" i="10"/>
</calcChain>
</file>

<file path=xl/sharedStrings.xml><?xml version="1.0" encoding="utf-8"?>
<sst xmlns="http://schemas.openxmlformats.org/spreadsheetml/2006/main" count="188" uniqueCount="85">
  <si>
    <t>ФИО</t>
  </si>
  <si>
    <t>Сумма</t>
  </si>
  <si>
    <t>Тренер</t>
  </si>
  <si>
    <t>Очки</t>
  </si>
  <si>
    <t>Рек</t>
  </si>
  <si>
    <t>Город/Область</t>
  </si>
  <si>
    <t>Вес</t>
  </si>
  <si>
    <t>Повторы</t>
  </si>
  <si>
    <t>Собственный 
вес</t>
  </si>
  <si>
    <t>Результат</t>
  </si>
  <si>
    <t/>
  </si>
  <si>
    <t>Жим лёжа</t>
  </si>
  <si>
    <t>ВЕСОВАЯ КАТЕГОРИЯ   70</t>
  </si>
  <si>
    <t>Блохнин Андрей</t>
  </si>
  <si>
    <t>Открытая (14.12.1989)/31</t>
  </si>
  <si>
    <t>70,00</t>
  </si>
  <si>
    <t xml:space="preserve">Балашиха/Московская область </t>
  </si>
  <si>
    <t>95,0</t>
  </si>
  <si>
    <t>100,0</t>
  </si>
  <si>
    <t>70,0</t>
  </si>
  <si>
    <t>ВЕСОВАЯ КАТЕГОРИЯ   100</t>
  </si>
  <si>
    <t>Кореневский Руслан</t>
  </si>
  <si>
    <t>Открытая (29.12.1980)/40</t>
  </si>
  <si>
    <t>99,10</t>
  </si>
  <si>
    <t xml:space="preserve">Подольск/Московская область </t>
  </si>
  <si>
    <t>170,0</t>
  </si>
  <si>
    <t>175,0</t>
  </si>
  <si>
    <t>ВЕСОВАЯ КАТЕГОРИЯ   110</t>
  </si>
  <si>
    <t>Исаев Евгений</t>
  </si>
  <si>
    <t>107,40</t>
  </si>
  <si>
    <t xml:space="preserve">Новосибирск/Новосибирская область </t>
  </si>
  <si>
    <t>182,5</t>
  </si>
  <si>
    <t>110,0</t>
  </si>
  <si>
    <t>1</t>
  </si>
  <si>
    <t>ВЕСОВАЯ КАТЕГОРИЯ   90</t>
  </si>
  <si>
    <t>Соколов Сергей</t>
  </si>
  <si>
    <t>Мастера 70+ (07.09.1950)/70</t>
  </si>
  <si>
    <t>85,80</t>
  </si>
  <si>
    <t xml:space="preserve">Раменское/Московская область </t>
  </si>
  <si>
    <t>90,0</t>
  </si>
  <si>
    <t>ВЕСОВАЯ КАТЕГОРИЯ   120</t>
  </si>
  <si>
    <t>Чирва Дмитрий</t>
  </si>
  <si>
    <t>116,30</t>
  </si>
  <si>
    <t xml:space="preserve">Монино/Московская область </t>
  </si>
  <si>
    <t>72,5</t>
  </si>
  <si>
    <t>75,0</t>
  </si>
  <si>
    <t>35,0</t>
  </si>
  <si>
    <t>Тимофеев Кирилл</t>
  </si>
  <si>
    <t>Открытая (04.12.1992)/28</t>
  </si>
  <si>
    <t>67,30</t>
  </si>
  <si>
    <t>105,0</t>
  </si>
  <si>
    <t>107,5</t>
  </si>
  <si>
    <t xml:space="preserve">Кореневский Р. </t>
  </si>
  <si>
    <t>ВЕСОВАЯ КАТЕГОРИЯ   80</t>
  </si>
  <si>
    <t>Чугунов Максим</t>
  </si>
  <si>
    <t>Открытая (23.01.1977)/44</t>
  </si>
  <si>
    <t>77,80</t>
  </si>
  <si>
    <t xml:space="preserve">Реутов/Московская область </t>
  </si>
  <si>
    <t>120,0</t>
  </si>
  <si>
    <t>127,5</t>
  </si>
  <si>
    <t>132,5</t>
  </si>
  <si>
    <t>40,0</t>
  </si>
  <si>
    <t>50,0</t>
  </si>
  <si>
    <t>Жим стоя</t>
  </si>
  <si>
    <t>Широков Никита</t>
  </si>
  <si>
    <t>Открытая (24.12.1989)/31</t>
  </si>
  <si>
    <t>98,60</t>
  </si>
  <si>
    <t xml:space="preserve">Жуковский/Московская область </t>
  </si>
  <si>
    <t>112,5</t>
  </si>
  <si>
    <t>Мастера 65-69 (02.12.1952)/68</t>
  </si>
  <si>
    <t>Мастера 50-54 (12.04.1971)/50</t>
  </si>
  <si>
    <t>Белоусов И.</t>
  </si>
  <si>
    <t>Многоповторный жим</t>
  </si>
  <si>
    <t>Всероссийский мастерский турнир «Созвездие силы»
ФЖД Армейский жим двоеборье с ДК
Жуковский/Московская область, 26 июня 2021 года</t>
  </si>
  <si>
    <t>Всероссийский мастерский турнир «Созвездие силы»
ФЖД Любители с ДК двоеборье 1/2 веса
Жуковский/Московская область, 26 июня 2021 года</t>
  </si>
  <si>
    <t>Всероссийский мастерский турнир «Созвездие силы»
ФЖД Любители с ДК жим на максимум
Жуковский/Московская область, 26 июня 2021 года</t>
  </si>
  <si>
    <t>Всероссийский мастерский турнир «Созвездие силы»
ФЖД Любители жим на максимум
Жуковский/Московская область, 26 июня 2021 года</t>
  </si>
  <si>
    <t>Всероссийский мастерский турнир «Созвездие силы»
ФЖД Любители двоеборье
Жуковский/Московская область, 26 июня 2021 года</t>
  </si>
  <si>
    <t>№</t>
  </si>
  <si>
    <t xml:space="preserve">
Дата рождения/Возраст</t>
  </si>
  <si>
    <t>Возрастная группа</t>
  </si>
  <si>
    <t>O</t>
  </si>
  <si>
    <t>M3</t>
  </si>
  <si>
    <t>M7</t>
  </si>
  <si>
    <t>M6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</si>
</sst>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A42B6-9742-4990-9941-1E802AE62516}">
  <dimension ref="A1:O10"/>
  <sheetViews>
    <sheetView tabSelected="1" workbookViewId="0">
      <selection sqref="A1:O2"/>
    </sheetView>
  </sheetViews>
  <sheetFormatPr baseColWidth="10" defaultColWidth="9.1640625" defaultRowHeight="13"/>
  <cols>
    <col min="1" max="1" width="7.5" style="5" bestFit="1" customWidth="1"/>
    <col min="2" max="2" width="16.5" style="5" bestFit="1" customWidth="1"/>
    <col min="3" max="3" width="26.33203125" style="5" bestFit="1" customWidth="1"/>
    <col min="4" max="4" width="21.5" style="5" bestFit="1" customWidth="1"/>
    <col min="5" max="5" width="15.1640625" style="5" bestFit="1" customWidth="1"/>
    <col min="6" max="6" width="28.5" style="5" bestFit="1" customWidth="1"/>
    <col min="7" max="9" width="5.5" style="6" customWidth="1"/>
    <col min="10" max="10" width="4.83203125" style="6" customWidth="1"/>
    <col min="11" max="11" width="13.5" style="6" customWidth="1"/>
    <col min="12" max="12" width="14.5" style="13" customWidth="1"/>
    <col min="13" max="13" width="7.83203125" style="6" bestFit="1" customWidth="1"/>
    <col min="14" max="14" width="9.5" style="6" bestFit="1" customWidth="1"/>
    <col min="15" max="15" width="19" style="5" customWidth="1"/>
    <col min="16" max="16384" width="9.1640625" style="3"/>
  </cols>
  <sheetData>
    <row r="1" spans="1:15" s="2" customFormat="1" ht="29" customHeight="1">
      <c r="A1" s="22" t="s">
        <v>74</v>
      </c>
      <c r="B1" s="23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5"/>
    </row>
    <row r="2" spans="1:15" s="2" customFormat="1" ht="62" customHeight="1" thickBot="1">
      <c r="A2" s="26"/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9"/>
    </row>
    <row r="3" spans="1:15" s="1" customFormat="1" ht="12.75" customHeight="1">
      <c r="A3" s="30" t="s">
        <v>78</v>
      </c>
      <c r="B3" s="16" t="s">
        <v>0</v>
      </c>
      <c r="C3" s="32" t="s">
        <v>79</v>
      </c>
      <c r="D3" s="32" t="s">
        <v>8</v>
      </c>
      <c r="E3" s="34" t="s">
        <v>80</v>
      </c>
      <c r="F3" s="34" t="s">
        <v>5</v>
      </c>
      <c r="G3" s="34" t="s">
        <v>11</v>
      </c>
      <c r="H3" s="34"/>
      <c r="I3" s="34"/>
      <c r="J3" s="34"/>
      <c r="K3" s="34" t="s">
        <v>72</v>
      </c>
      <c r="L3" s="34"/>
      <c r="M3" s="34" t="s">
        <v>1</v>
      </c>
      <c r="N3" s="34" t="s">
        <v>3</v>
      </c>
      <c r="O3" s="18" t="s">
        <v>2</v>
      </c>
    </row>
    <row r="4" spans="1:15" s="1" customFormat="1" ht="21" customHeight="1" thickBot="1">
      <c r="A4" s="31"/>
      <c r="B4" s="17"/>
      <c r="C4" s="33"/>
      <c r="D4" s="33"/>
      <c r="E4" s="33"/>
      <c r="F4" s="33"/>
      <c r="G4" s="4">
        <v>1</v>
      </c>
      <c r="H4" s="4">
        <v>2</v>
      </c>
      <c r="I4" s="4">
        <v>3</v>
      </c>
      <c r="J4" s="4" t="s">
        <v>4</v>
      </c>
      <c r="K4" s="4" t="s">
        <v>6</v>
      </c>
      <c r="L4" s="11" t="s">
        <v>7</v>
      </c>
      <c r="M4" s="33"/>
      <c r="N4" s="33"/>
      <c r="O4" s="19"/>
    </row>
    <row r="5" spans="1:15" ht="16">
      <c r="A5" s="20" t="s">
        <v>12</v>
      </c>
      <c r="B5" s="20"/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1:15">
      <c r="A6" s="8" t="s">
        <v>33</v>
      </c>
      <c r="B6" s="7" t="s">
        <v>47</v>
      </c>
      <c r="C6" s="7" t="s">
        <v>48</v>
      </c>
      <c r="D6" s="7" t="s">
        <v>49</v>
      </c>
      <c r="E6" s="7" t="s">
        <v>81</v>
      </c>
      <c r="F6" s="7" t="s">
        <v>24</v>
      </c>
      <c r="G6" s="10" t="s">
        <v>50</v>
      </c>
      <c r="H6" s="10" t="s">
        <v>51</v>
      </c>
      <c r="I6" s="10" t="s">
        <v>32</v>
      </c>
      <c r="J6" s="8"/>
      <c r="K6" s="8" t="s">
        <v>46</v>
      </c>
      <c r="L6" s="12">
        <v>72</v>
      </c>
      <c r="M6" s="8" t="str">
        <f>"182,0"</f>
        <v>182,0</v>
      </c>
      <c r="N6" s="8" t="str">
        <f>"6296,0433"</f>
        <v>6296,0433</v>
      </c>
      <c r="O6" s="7" t="s">
        <v>52</v>
      </c>
    </row>
    <row r="7" spans="1:15">
      <c r="B7" s="5" t="s">
        <v>10</v>
      </c>
    </row>
    <row r="8" spans="1:15" ht="16">
      <c r="A8" s="14" t="s">
        <v>53</v>
      </c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5">
      <c r="A9" s="8" t="s">
        <v>33</v>
      </c>
      <c r="B9" s="7" t="s">
        <v>54</v>
      </c>
      <c r="C9" s="7" t="s">
        <v>55</v>
      </c>
      <c r="D9" s="7" t="s">
        <v>56</v>
      </c>
      <c r="E9" s="7" t="s">
        <v>81</v>
      </c>
      <c r="F9" s="7" t="s">
        <v>57</v>
      </c>
      <c r="G9" s="10" t="s">
        <v>58</v>
      </c>
      <c r="H9" s="10" t="s">
        <v>59</v>
      </c>
      <c r="I9" s="10" t="s">
        <v>60</v>
      </c>
      <c r="J9" s="8"/>
      <c r="K9" s="8" t="s">
        <v>61</v>
      </c>
      <c r="L9" s="12">
        <v>125</v>
      </c>
      <c r="M9" s="8" t="str">
        <f>"257,5"</f>
        <v>257,5</v>
      </c>
      <c r="N9" s="8" t="str">
        <f>"8428,0876"</f>
        <v>8428,0876</v>
      </c>
      <c r="O9" s="7" t="s">
        <v>71</v>
      </c>
    </row>
    <row r="10" spans="1:15">
      <c r="B10" s="5" t="s">
        <v>10</v>
      </c>
    </row>
  </sheetData>
  <mergeCells count="14">
    <mergeCell ref="O3:O4"/>
    <mergeCell ref="A5:L5"/>
    <mergeCell ref="A1:O2"/>
    <mergeCell ref="A3:A4"/>
    <mergeCell ref="C3:C4"/>
    <mergeCell ref="D3:D4"/>
    <mergeCell ref="E3:E4"/>
    <mergeCell ref="F3:F4"/>
    <mergeCell ref="G3:J3"/>
    <mergeCell ref="A8:L8"/>
    <mergeCell ref="B3:B4"/>
    <mergeCell ref="K3:L3"/>
    <mergeCell ref="M3:M4"/>
    <mergeCell ref="N3:N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365EB-DA98-4271-8E12-4D80AB3D1BC7}">
  <dimension ref="A1:O13"/>
  <sheetViews>
    <sheetView workbookViewId="0">
      <selection sqref="A1:O2"/>
    </sheetView>
  </sheetViews>
  <sheetFormatPr baseColWidth="10" defaultColWidth="9.1640625" defaultRowHeight="13"/>
  <cols>
    <col min="1" max="1" width="7.5" style="5" bestFit="1" customWidth="1"/>
    <col min="2" max="2" width="19.1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4.5" style="5" bestFit="1" customWidth="1"/>
    <col min="7" max="9" width="5.5" style="6" customWidth="1"/>
    <col min="10" max="10" width="4.83203125" style="6" customWidth="1"/>
    <col min="11" max="11" width="11.1640625" style="6" customWidth="1"/>
    <col min="12" max="12" width="15.5" style="13" customWidth="1"/>
    <col min="13" max="13" width="7.83203125" style="6" bestFit="1" customWidth="1"/>
    <col min="14" max="14" width="9.5" style="6" bestFit="1" customWidth="1"/>
    <col min="15" max="15" width="20.5" style="5" customWidth="1"/>
    <col min="16" max="16384" width="9.1640625" style="3"/>
  </cols>
  <sheetData>
    <row r="1" spans="1:15" s="2" customFormat="1" ht="29" customHeight="1">
      <c r="A1" s="22" t="s">
        <v>77</v>
      </c>
      <c r="B1" s="23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5"/>
    </row>
    <row r="2" spans="1:15" s="2" customFormat="1" ht="62" customHeight="1" thickBot="1">
      <c r="A2" s="26"/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9"/>
    </row>
    <row r="3" spans="1:15" s="1" customFormat="1" ht="12.75" customHeight="1">
      <c r="A3" s="30" t="s">
        <v>78</v>
      </c>
      <c r="B3" s="16" t="s">
        <v>0</v>
      </c>
      <c r="C3" s="32" t="s">
        <v>79</v>
      </c>
      <c r="D3" s="32" t="s">
        <v>8</v>
      </c>
      <c r="E3" s="34" t="s">
        <v>80</v>
      </c>
      <c r="F3" s="34" t="s">
        <v>5</v>
      </c>
      <c r="G3" s="34" t="s">
        <v>11</v>
      </c>
      <c r="H3" s="34"/>
      <c r="I3" s="34"/>
      <c r="J3" s="34"/>
      <c r="K3" s="34" t="s">
        <v>72</v>
      </c>
      <c r="L3" s="34"/>
      <c r="M3" s="34" t="s">
        <v>1</v>
      </c>
      <c r="N3" s="34" t="s">
        <v>3</v>
      </c>
      <c r="O3" s="18" t="s">
        <v>2</v>
      </c>
    </row>
    <row r="4" spans="1:15" s="1" customFormat="1" ht="21" customHeight="1" thickBot="1">
      <c r="A4" s="31"/>
      <c r="B4" s="17"/>
      <c r="C4" s="33"/>
      <c r="D4" s="33"/>
      <c r="E4" s="33"/>
      <c r="F4" s="33"/>
      <c r="G4" s="4">
        <v>1</v>
      </c>
      <c r="H4" s="4">
        <v>2</v>
      </c>
      <c r="I4" s="4">
        <v>3</v>
      </c>
      <c r="J4" s="4" t="s">
        <v>4</v>
      </c>
      <c r="K4" s="4" t="s">
        <v>6</v>
      </c>
      <c r="L4" s="11" t="s">
        <v>7</v>
      </c>
      <c r="M4" s="33"/>
      <c r="N4" s="33"/>
      <c r="O4" s="19"/>
    </row>
    <row r="5" spans="1:15" ht="16">
      <c r="A5" s="20" t="s">
        <v>12</v>
      </c>
      <c r="B5" s="20"/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1:15">
      <c r="A6" s="8" t="s">
        <v>33</v>
      </c>
      <c r="B6" s="7" t="s">
        <v>13</v>
      </c>
      <c r="C6" s="7" t="s">
        <v>14</v>
      </c>
      <c r="D6" s="7" t="s">
        <v>15</v>
      </c>
      <c r="E6" s="7" t="s">
        <v>81</v>
      </c>
      <c r="F6" s="7" t="s">
        <v>16</v>
      </c>
      <c r="G6" s="9" t="s">
        <v>17</v>
      </c>
      <c r="H6" s="10" t="s">
        <v>17</v>
      </c>
      <c r="I6" s="9" t="s">
        <v>18</v>
      </c>
      <c r="J6" s="8"/>
      <c r="K6" s="8" t="s">
        <v>19</v>
      </c>
      <c r="L6" s="12">
        <v>17</v>
      </c>
      <c r="M6" s="8" t="str">
        <f>"112,0"</f>
        <v>112,0</v>
      </c>
      <c r="N6" s="8" t="str">
        <f>"4496,0254"</f>
        <v>4496,0254</v>
      </c>
      <c r="O6" s="7"/>
    </row>
    <row r="7" spans="1:15">
      <c r="B7" s="5" t="s">
        <v>10</v>
      </c>
    </row>
    <row r="8" spans="1:15" ht="16">
      <c r="A8" s="14" t="s">
        <v>20</v>
      </c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5">
      <c r="A9" s="8" t="s">
        <v>33</v>
      </c>
      <c r="B9" s="7" t="s">
        <v>21</v>
      </c>
      <c r="C9" s="7" t="s">
        <v>22</v>
      </c>
      <c r="D9" s="7" t="s">
        <v>23</v>
      </c>
      <c r="E9" s="7" t="s">
        <v>81</v>
      </c>
      <c r="F9" s="7" t="s">
        <v>24</v>
      </c>
      <c r="G9" s="10" t="s">
        <v>25</v>
      </c>
      <c r="H9" s="9" t="s">
        <v>26</v>
      </c>
      <c r="I9" s="10" t="s">
        <v>26</v>
      </c>
      <c r="J9" s="8"/>
      <c r="K9" s="8" t="s">
        <v>18</v>
      </c>
      <c r="L9" s="12">
        <v>26</v>
      </c>
      <c r="M9" s="8" t="str">
        <f>"201,0"</f>
        <v>201,0</v>
      </c>
      <c r="N9" s="8" t="str">
        <f>"7250,1963"</f>
        <v>7250,1963</v>
      </c>
      <c r="O9" s="7"/>
    </row>
    <row r="10" spans="1:15">
      <c r="B10" s="5" t="s">
        <v>10</v>
      </c>
    </row>
    <row r="11" spans="1:15" ht="16">
      <c r="A11" s="14" t="s">
        <v>27</v>
      </c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</row>
    <row r="12" spans="1:15">
      <c r="A12" s="8" t="s">
        <v>33</v>
      </c>
      <c r="B12" s="7" t="s">
        <v>28</v>
      </c>
      <c r="C12" s="7" t="s">
        <v>70</v>
      </c>
      <c r="D12" s="7" t="s">
        <v>29</v>
      </c>
      <c r="E12" s="7" t="s">
        <v>82</v>
      </c>
      <c r="F12" s="7" t="s">
        <v>30</v>
      </c>
      <c r="G12" s="10" t="s">
        <v>26</v>
      </c>
      <c r="H12" s="10" t="s">
        <v>31</v>
      </c>
      <c r="I12" s="8"/>
      <c r="J12" s="8"/>
      <c r="K12" s="8" t="s">
        <v>32</v>
      </c>
      <c r="L12" s="12">
        <v>30</v>
      </c>
      <c r="M12" s="8" t="str">
        <f>"212,5"</f>
        <v>212,5</v>
      </c>
      <c r="N12" s="8" t="str">
        <f>"7857,2499"</f>
        <v>7857,2499</v>
      </c>
      <c r="O12" s="7"/>
    </row>
    <row r="13" spans="1:15">
      <c r="B13" s="5" t="s">
        <v>10</v>
      </c>
    </row>
  </sheetData>
  <mergeCells count="15">
    <mergeCell ref="N3:N4"/>
    <mergeCell ref="O3:O4"/>
    <mergeCell ref="A5:L5"/>
    <mergeCell ref="A1:O2"/>
    <mergeCell ref="A3:A4"/>
    <mergeCell ref="C3:C4"/>
    <mergeCell ref="D3:D4"/>
    <mergeCell ref="E3:E4"/>
    <mergeCell ref="F3:F4"/>
    <mergeCell ref="G3:J3"/>
    <mergeCell ref="A8:L8"/>
    <mergeCell ref="A11:L11"/>
    <mergeCell ref="B3:B4"/>
    <mergeCell ref="K3:L3"/>
    <mergeCell ref="M3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FAE08-935A-40BE-80CB-A39D7D7F485B}">
  <dimension ref="A1:O7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20.6640625" style="5" customWidth="1"/>
    <col min="3" max="3" width="26.33203125" style="5" bestFit="1" customWidth="1"/>
    <col min="4" max="4" width="21.5" style="5" bestFit="1" customWidth="1"/>
    <col min="5" max="5" width="15.1640625" style="5" bestFit="1" customWidth="1"/>
    <col min="6" max="6" width="29.6640625" style="5" bestFit="1" customWidth="1"/>
    <col min="7" max="9" width="5.5" style="6" customWidth="1"/>
    <col min="10" max="10" width="4.83203125" style="6" customWidth="1"/>
    <col min="11" max="11" width="12.5" style="6" customWidth="1"/>
    <col min="12" max="12" width="18.5" style="13" customWidth="1"/>
    <col min="13" max="13" width="7.83203125" style="6" bestFit="1" customWidth="1"/>
    <col min="14" max="14" width="9.5" style="6" bestFit="1" customWidth="1"/>
    <col min="15" max="15" width="15.5" style="5" bestFit="1" customWidth="1"/>
    <col min="16" max="16384" width="9.1640625" style="3"/>
  </cols>
  <sheetData>
    <row r="1" spans="1:15" s="2" customFormat="1" ht="29" customHeight="1">
      <c r="A1" s="22" t="s">
        <v>73</v>
      </c>
      <c r="B1" s="23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5"/>
    </row>
    <row r="2" spans="1:15" s="2" customFormat="1" ht="62" customHeight="1" thickBot="1">
      <c r="A2" s="26"/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9"/>
    </row>
    <row r="3" spans="1:15" s="1" customFormat="1" ht="12.75" customHeight="1">
      <c r="A3" s="30" t="s">
        <v>78</v>
      </c>
      <c r="B3" s="16" t="s">
        <v>0</v>
      </c>
      <c r="C3" s="32" t="s">
        <v>79</v>
      </c>
      <c r="D3" s="32" t="s">
        <v>8</v>
      </c>
      <c r="E3" s="34" t="s">
        <v>80</v>
      </c>
      <c r="F3" s="34" t="s">
        <v>5</v>
      </c>
      <c r="G3" s="34" t="s">
        <v>63</v>
      </c>
      <c r="H3" s="34"/>
      <c r="I3" s="34"/>
      <c r="J3" s="34"/>
      <c r="K3" s="34" t="s">
        <v>72</v>
      </c>
      <c r="L3" s="34"/>
      <c r="M3" s="34" t="s">
        <v>1</v>
      </c>
      <c r="N3" s="34" t="s">
        <v>3</v>
      </c>
      <c r="O3" s="18" t="s">
        <v>2</v>
      </c>
    </row>
    <row r="4" spans="1:15" s="1" customFormat="1" ht="21" customHeight="1" thickBot="1">
      <c r="A4" s="31"/>
      <c r="B4" s="17"/>
      <c r="C4" s="33"/>
      <c r="D4" s="33"/>
      <c r="E4" s="33"/>
      <c r="F4" s="33"/>
      <c r="G4" s="4">
        <v>1</v>
      </c>
      <c r="H4" s="4">
        <v>2</v>
      </c>
      <c r="I4" s="4">
        <v>3</v>
      </c>
      <c r="J4" s="4" t="s">
        <v>4</v>
      </c>
      <c r="K4" s="4" t="s">
        <v>6</v>
      </c>
      <c r="L4" s="11" t="s">
        <v>7</v>
      </c>
      <c r="M4" s="33"/>
      <c r="N4" s="33"/>
      <c r="O4" s="19"/>
    </row>
    <row r="5" spans="1:15" ht="16">
      <c r="A5" s="20" t="s">
        <v>20</v>
      </c>
      <c r="B5" s="20"/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1:15">
      <c r="A6" s="8" t="s">
        <v>33</v>
      </c>
      <c r="B6" s="7" t="s">
        <v>64</v>
      </c>
      <c r="C6" s="7" t="s">
        <v>65</v>
      </c>
      <c r="D6" s="7" t="s">
        <v>66</v>
      </c>
      <c r="E6" s="7" t="s">
        <v>81</v>
      </c>
      <c r="F6" s="7" t="s">
        <v>67</v>
      </c>
      <c r="G6" s="10" t="s">
        <v>18</v>
      </c>
      <c r="H6" s="10" t="s">
        <v>32</v>
      </c>
      <c r="I6" s="10" t="s">
        <v>68</v>
      </c>
      <c r="J6" s="8"/>
      <c r="K6" s="8" t="s">
        <v>62</v>
      </c>
      <c r="L6" s="12">
        <v>40</v>
      </c>
      <c r="M6" s="8" t="str">
        <f>"152,5"</f>
        <v>152,5</v>
      </c>
      <c r="N6" s="8" t="str">
        <f>"4912,1025"</f>
        <v>4912,1025</v>
      </c>
      <c r="O6" s="7"/>
    </row>
    <row r="7" spans="1:15">
      <c r="B7" s="5" t="s">
        <v>10</v>
      </c>
    </row>
  </sheetData>
  <mergeCells count="13">
    <mergeCell ref="A5:L5"/>
    <mergeCell ref="B3:B4"/>
    <mergeCell ref="A1:O2"/>
    <mergeCell ref="A3:A4"/>
    <mergeCell ref="C3:C4"/>
    <mergeCell ref="D3:D4"/>
    <mergeCell ref="E3:E4"/>
    <mergeCell ref="F3:F4"/>
    <mergeCell ref="G3:J3"/>
    <mergeCell ref="K3:L3"/>
    <mergeCell ref="M3:M4"/>
    <mergeCell ref="N3:N4"/>
    <mergeCell ref="O3:O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3992D-74A6-4D01-9A4A-BFBB286D5725}">
  <dimension ref="A1:M10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66406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8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20.1640625" style="5" customWidth="1"/>
    <col min="14" max="16384" width="9.1640625" style="3"/>
  </cols>
  <sheetData>
    <row r="1" spans="1:13" s="2" customFormat="1" ht="29" customHeight="1">
      <c r="A1" s="22" t="s">
        <v>75</v>
      </c>
      <c r="B1" s="23"/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</row>
    <row r="2" spans="1:13" s="2" customFormat="1" ht="62" customHeight="1" thickBot="1">
      <c r="A2" s="26"/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9"/>
    </row>
    <row r="3" spans="1:13" s="1" customFormat="1" ht="12.75" customHeight="1">
      <c r="A3" s="30" t="s">
        <v>78</v>
      </c>
      <c r="B3" s="16" t="s">
        <v>0</v>
      </c>
      <c r="C3" s="32" t="s">
        <v>79</v>
      </c>
      <c r="D3" s="32" t="s">
        <v>8</v>
      </c>
      <c r="E3" s="34" t="s">
        <v>80</v>
      </c>
      <c r="F3" s="34" t="s">
        <v>5</v>
      </c>
      <c r="G3" s="34" t="s">
        <v>11</v>
      </c>
      <c r="H3" s="34"/>
      <c r="I3" s="34"/>
      <c r="J3" s="34"/>
      <c r="K3" s="34" t="s">
        <v>9</v>
      </c>
      <c r="L3" s="34" t="s">
        <v>3</v>
      </c>
      <c r="M3" s="18" t="s">
        <v>2</v>
      </c>
    </row>
    <row r="4" spans="1:13" s="1" customFormat="1" ht="21" customHeight="1" thickBot="1">
      <c r="A4" s="31"/>
      <c r="B4" s="17"/>
      <c r="C4" s="33"/>
      <c r="D4" s="33"/>
      <c r="E4" s="33"/>
      <c r="F4" s="33"/>
      <c r="G4" s="4">
        <v>1</v>
      </c>
      <c r="H4" s="4">
        <v>2</v>
      </c>
      <c r="I4" s="4">
        <v>3</v>
      </c>
      <c r="J4" s="4" t="s">
        <v>4</v>
      </c>
      <c r="K4" s="33"/>
      <c r="L4" s="33"/>
      <c r="M4" s="19"/>
    </row>
    <row r="5" spans="1:13" ht="16">
      <c r="A5" s="20" t="s">
        <v>12</v>
      </c>
      <c r="B5" s="20"/>
      <c r="C5" s="21"/>
      <c r="D5" s="21"/>
      <c r="E5" s="21"/>
      <c r="F5" s="21"/>
      <c r="G5" s="21"/>
      <c r="H5" s="21"/>
      <c r="I5" s="21"/>
      <c r="J5" s="21"/>
    </row>
    <row r="6" spans="1:13">
      <c r="A6" s="8" t="s">
        <v>33</v>
      </c>
      <c r="B6" s="7" t="s">
        <v>47</v>
      </c>
      <c r="C6" s="7" t="s">
        <v>48</v>
      </c>
      <c r="D6" s="7" t="s">
        <v>49</v>
      </c>
      <c r="E6" s="7" t="s">
        <v>81</v>
      </c>
      <c r="F6" s="7" t="s">
        <v>24</v>
      </c>
      <c r="G6" s="10" t="s">
        <v>50</v>
      </c>
      <c r="H6" s="10" t="s">
        <v>51</v>
      </c>
      <c r="I6" s="10" t="s">
        <v>32</v>
      </c>
      <c r="J6" s="8"/>
      <c r="K6" s="8" t="str">
        <f>"110,0"</f>
        <v>110,0</v>
      </c>
      <c r="L6" s="8" t="str">
        <f>"85,0190"</f>
        <v>85,0190</v>
      </c>
      <c r="M6" s="7" t="s">
        <v>52</v>
      </c>
    </row>
    <row r="7" spans="1:13">
      <c r="B7" s="5" t="s">
        <v>10</v>
      </c>
    </row>
    <row r="8" spans="1:13" ht="16">
      <c r="A8" s="14" t="s">
        <v>53</v>
      </c>
      <c r="B8" s="14"/>
      <c r="C8" s="15"/>
      <c r="D8" s="15"/>
      <c r="E8" s="15"/>
      <c r="F8" s="15"/>
      <c r="G8" s="15"/>
      <c r="H8" s="15"/>
      <c r="I8" s="15"/>
      <c r="J8" s="15"/>
    </row>
    <row r="9" spans="1:13">
      <c r="A9" s="8" t="s">
        <v>33</v>
      </c>
      <c r="B9" s="7" t="s">
        <v>54</v>
      </c>
      <c r="C9" s="7" t="s">
        <v>55</v>
      </c>
      <c r="D9" s="7" t="s">
        <v>56</v>
      </c>
      <c r="E9" s="7" t="s">
        <v>81</v>
      </c>
      <c r="F9" s="7" t="s">
        <v>57</v>
      </c>
      <c r="G9" s="10" t="s">
        <v>58</v>
      </c>
      <c r="H9" s="10" t="s">
        <v>59</v>
      </c>
      <c r="I9" s="10" t="s">
        <v>60</v>
      </c>
      <c r="J9" s="8"/>
      <c r="K9" s="8" t="str">
        <f>"132,5"</f>
        <v>132,5</v>
      </c>
      <c r="L9" s="8" t="str">
        <f>"92,1008"</f>
        <v>92,1008</v>
      </c>
      <c r="M9" s="7" t="s">
        <v>71</v>
      </c>
    </row>
    <row r="10" spans="1:13">
      <c r="B10" s="5" t="s">
        <v>10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FEBC3-9634-405D-8E20-76AB56C60320}">
  <dimension ref="A1:M10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20.83203125" style="5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9.83203125" style="5" bestFit="1" customWidth="1"/>
    <col min="7" max="10" width="5.33203125" style="6" customWidth="1"/>
    <col min="11" max="11" width="10.5" style="6" bestFit="1" customWidth="1"/>
    <col min="12" max="12" width="8.5" style="6" bestFit="1" customWidth="1"/>
    <col min="13" max="13" width="18.83203125" style="5" customWidth="1"/>
    <col min="14" max="16384" width="9.1640625" style="3"/>
  </cols>
  <sheetData>
    <row r="1" spans="1:13" s="2" customFormat="1" ht="29" customHeight="1">
      <c r="A1" s="22" t="s">
        <v>76</v>
      </c>
      <c r="B1" s="23"/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</row>
    <row r="2" spans="1:13" s="2" customFormat="1" ht="62" customHeight="1" thickBot="1">
      <c r="A2" s="26"/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9"/>
    </row>
    <row r="3" spans="1:13" s="1" customFormat="1" ht="12.75" customHeight="1">
      <c r="A3" s="30" t="s">
        <v>78</v>
      </c>
      <c r="B3" s="16" t="s">
        <v>0</v>
      </c>
      <c r="C3" s="32" t="s">
        <v>79</v>
      </c>
      <c r="D3" s="32" t="s">
        <v>8</v>
      </c>
      <c r="E3" s="34" t="s">
        <v>80</v>
      </c>
      <c r="F3" s="34" t="s">
        <v>5</v>
      </c>
      <c r="G3" s="34" t="s">
        <v>11</v>
      </c>
      <c r="H3" s="34"/>
      <c r="I3" s="34"/>
      <c r="J3" s="34"/>
      <c r="K3" s="34" t="s">
        <v>9</v>
      </c>
      <c r="L3" s="34" t="s">
        <v>3</v>
      </c>
      <c r="M3" s="18" t="s">
        <v>2</v>
      </c>
    </row>
    <row r="4" spans="1:13" s="1" customFormat="1" ht="21" customHeight="1" thickBot="1">
      <c r="A4" s="31"/>
      <c r="B4" s="17"/>
      <c r="C4" s="33"/>
      <c r="D4" s="33"/>
      <c r="E4" s="33"/>
      <c r="F4" s="33"/>
      <c r="G4" s="4">
        <v>1</v>
      </c>
      <c r="H4" s="4">
        <v>2</v>
      </c>
      <c r="I4" s="4">
        <v>3</v>
      </c>
      <c r="J4" s="4" t="s">
        <v>4</v>
      </c>
      <c r="K4" s="33"/>
      <c r="L4" s="33"/>
      <c r="M4" s="19"/>
    </row>
    <row r="5" spans="1:13" ht="16">
      <c r="A5" s="20" t="s">
        <v>34</v>
      </c>
      <c r="B5" s="20"/>
      <c r="C5" s="21"/>
      <c r="D5" s="21"/>
      <c r="E5" s="21"/>
      <c r="F5" s="21"/>
      <c r="G5" s="21"/>
      <c r="H5" s="21"/>
      <c r="I5" s="21"/>
      <c r="J5" s="21"/>
    </row>
    <row r="6" spans="1:13">
      <c r="A6" s="8" t="s">
        <v>33</v>
      </c>
      <c r="B6" s="7" t="s">
        <v>35</v>
      </c>
      <c r="C6" s="7" t="s">
        <v>36</v>
      </c>
      <c r="D6" s="7" t="s">
        <v>37</v>
      </c>
      <c r="E6" s="7" t="s">
        <v>83</v>
      </c>
      <c r="F6" s="7" t="s">
        <v>38</v>
      </c>
      <c r="G6" s="10" t="s">
        <v>39</v>
      </c>
      <c r="H6" s="9" t="s">
        <v>17</v>
      </c>
      <c r="I6" s="9" t="s">
        <v>17</v>
      </c>
      <c r="J6" s="8"/>
      <c r="K6" s="8" t="str">
        <f>"90,0"</f>
        <v>90,0</v>
      </c>
      <c r="L6" s="8" t="str">
        <f>"100,1997"</f>
        <v>100,1997</v>
      </c>
      <c r="M6" s="7"/>
    </row>
    <row r="7" spans="1:13">
      <c r="B7" s="5" t="s">
        <v>10</v>
      </c>
    </row>
    <row r="8" spans="1:13" ht="16">
      <c r="A8" s="14" t="s">
        <v>40</v>
      </c>
      <c r="B8" s="14"/>
      <c r="C8" s="15"/>
      <c r="D8" s="15"/>
      <c r="E8" s="15"/>
      <c r="F8" s="15"/>
      <c r="G8" s="15"/>
      <c r="H8" s="15"/>
      <c r="I8" s="15"/>
      <c r="J8" s="15"/>
    </row>
    <row r="9" spans="1:13">
      <c r="A9" s="8" t="s">
        <v>33</v>
      </c>
      <c r="B9" s="7" t="s">
        <v>41</v>
      </c>
      <c r="C9" s="7" t="s">
        <v>69</v>
      </c>
      <c r="D9" s="7" t="s">
        <v>42</v>
      </c>
      <c r="E9" s="7" t="s">
        <v>84</v>
      </c>
      <c r="F9" s="7" t="s">
        <v>43</v>
      </c>
      <c r="G9" s="10" t="s">
        <v>19</v>
      </c>
      <c r="H9" s="10" t="s">
        <v>44</v>
      </c>
      <c r="I9" s="10" t="s">
        <v>45</v>
      </c>
      <c r="J9" s="8"/>
      <c r="K9" s="8" t="str">
        <f>"75,0"</f>
        <v>75,0</v>
      </c>
      <c r="L9" s="8" t="str">
        <f>"70,8194"</f>
        <v>70,8194</v>
      </c>
      <c r="M9" s="7"/>
    </row>
    <row r="10" spans="1:13">
      <c r="B10" s="5" t="s">
        <v>10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ФЖД ЖД Любители ДК 1_2</vt:lpstr>
      <vt:lpstr>ФЖД ЖД Любители</vt:lpstr>
      <vt:lpstr>ФЖД ЖД Армейский жим ДК</vt:lpstr>
      <vt:lpstr>ФЖД Любители ДК жим на макс.</vt:lpstr>
      <vt:lpstr>ФЖД Любители жим на макс.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2021-07-05T21:22:34Z</dcterms:modified>
</cp:coreProperties>
</file>