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3117B5B9-A63B-2247-9DA8-DD35F0EF1616}" xr6:coauthVersionLast="45" xr6:coauthVersionMax="45" xr10:uidLastSave="{00000000-0000-0000-0000-000000000000}"/>
  <bookViews>
    <workbookView xWindow="480" yWindow="460" windowWidth="28260" windowHeight="16120" xr2:uid="{00000000-000D-0000-FFFF-FFFF00000000}"/>
  </bookViews>
  <sheets>
    <sheet name="ФЖД ЖД Любители ДК" sheetId="9" r:id="rId1"/>
    <sheet name="ФЖД ЖД Софт многослой ДК" sheetId="23" r:id="rId2"/>
    <sheet name="ФЖД ЖД Армейский жим ДК" sheetId="26" r:id="rId3"/>
    <sheet name="ФЖД ЖД софт однослой" sheetId="17" r:id="rId4"/>
    <sheet name="ФЖД ЖД Любители" sheetId="11" r:id="rId5"/>
    <sheet name="ФЖД Любители ДК жим на макс." sheetId="10" r:id="rId6"/>
    <sheet name="ФЖД Софт однослой жим макс ДК" sheetId="21" r:id="rId7"/>
    <sheet name="ФЖД Военный жим на макс." sheetId="13" r:id="rId8"/>
  </sheets>
  <calcPr calcId="191029" calcCompleted="0"/>
</workbook>
</file>

<file path=xl/calcChain.xml><?xml version="1.0" encoding="utf-8"?>
<calcChain xmlns="http://schemas.openxmlformats.org/spreadsheetml/2006/main">
  <c r="N6" i="26" l="1"/>
  <c r="M6" i="26"/>
  <c r="N6" i="23"/>
  <c r="M6" i="23"/>
  <c r="L6" i="21"/>
  <c r="K6" i="21"/>
  <c r="N6" i="17"/>
  <c r="M6" i="17"/>
  <c r="L9" i="13"/>
  <c r="K9" i="13"/>
  <c r="L6" i="13"/>
  <c r="K6" i="13"/>
  <c r="L6" i="10"/>
  <c r="K6" i="10"/>
  <c r="N6" i="9"/>
  <c r="M6" i="9"/>
  <c r="E10" i="9"/>
  <c r="M10" i="9"/>
  <c r="N10" i="9"/>
  <c r="N6" i="11"/>
  <c r="M6" i="11"/>
</calcChain>
</file>

<file path=xl/sharedStrings.xml><?xml version="1.0" encoding="utf-8"?>
<sst xmlns="http://schemas.openxmlformats.org/spreadsheetml/2006/main" count="247" uniqueCount="109">
  <si>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</si>
  <si>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</si>
  <si>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</si>
  <si>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</si>
  <si>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</si>
  <si>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</si>
  <si>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Вес</t>
  </si>
  <si>
    <t>Повторы</t>
  </si>
  <si>
    <t>Собственный 
вес</t>
  </si>
  <si>
    <t>Город/Страна</t>
  </si>
  <si>
    <t/>
  </si>
  <si>
    <t>Результат</t>
  </si>
  <si>
    <t>Жим лёжа</t>
  </si>
  <si>
    <t>ВЕСОВАЯ КАТЕГОРИЯ   90</t>
  </si>
  <si>
    <t>Каторов Сергей</t>
  </si>
  <si>
    <t>Открытая (29.03.1980)/41</t>
  </si>
  <si>
    <t>88,00</t>
  </si>
  <si>
    <t>95,0</t>
  </si>
  <si>
    <t>105,0</t>
  </si>
  <si>
    <t>110,0</t>
  </si>
  <si>
    <t>45,0</t>
  </si>
  <si>
    <t>Wilks/Залуцкий</t>
  </si>
  <si>
    <t>1</t>
  </si>
  <si>
    <t>ВЕСОВАЯ КАТЕГОРИЯ   80</t>
  </si>
  <si>
    <t>Соловьев Виктор</t>
  </si>
  <si>
    <t>Открытая (04.12.1991)/29</t>
  </si>
  <si>
    <t>78,10</t>
  </si>
  <si>
    <t>100,0</t>
  </si>
  <si>
    <t>102,5</t>
  </si>
  <si>
    <t>80,0</t>
  </si>
  <si>
    <t>Тарасенко Александр</t>
  </si>
  <si>
    <t>Открытая (09.02.1996)/25</t>
  </si>
  <si>
    <t>77,30</t>
  </si>
  <si>
    <t>122,5</t>
  </si>
  <si>
    <t>127,5</t>
  </si>
  <si>
    <t>130,0</t>
  </si>
  <si>
    <t>ВЕСОВАЯ КАТЕГОРИЯ   60</t>
  </si>
  <si>
    <t>Залуцкая Светлана</t>
  </si>
  <si>
    <t>54,80</t>
  </si>
  <si>
    <t>42,5</t>
  </si>
  <si>
    <t>30,0</t>
  </si>
  <si>
    <t>ВЕСОВАЯ КАТЕГОРИЯ   110</t>
  </si>
  <si>
    <t>Гамаев Александр</t>
  </si>
  <si>
    <t>Открытая (06.02.1983)/38</t>
  </si>
  <si>
    <t>103,40</t>
  </si>
  <si>
    <t>135,0</t>
  </si>
  <si>
    <t>137,5</t>
  </si>
  <si>
    <t>ВЕСОВАЯ КАТЕГОРИЯ   130</t>
  </si>
  <si>
    <t>Жемаркин Дмитрий</t>
  </si>
  <si>
    <t>Открытая (29.01.1991)/30</t>
  </si>
  <si>
    <t>121,80</t>
  </si>
  <si>
    <t>180,0</t>
  </si>
  <si>
    <t>190,0</t>
  </si>
  <si>
    <t>200,0</t>
  </si>
  <si>
    <t>Кохан Надежда</t>
  </si>
  <si>
    <t>Открытая (12.01.1983)/38</t>
  </si>
  <si>
    <t>57,90</t>
  </si>
  <si>
    <t>47,5</t>
  </si>
  <si>
    <t>Акулич Александр</t>
  </si>
  <si>
    <t>Открытая (17.11.1981)/39</t>
  </si>
  <si>
    <t>89,50</t>
  </si>
  <si>
    <t>260,0</t>
  </si>
  <si>
    <t>270,0</t>
  </si>
  <si>
    <t>275,0</t>
  </si>
  <si>
    <t>90,0</t>
  </si>
  <si>
    <t>Щеглов Евгений</t>
  </si>
  <si>
    <t>Открытая (28.03.1991)/30</t>
  </si>
  <si>
    <t>85,40</t>
  </si>
  <si>
    <t>210,0</t>
  </si>
  <si>
    <t>220,0</t>
  </si>
  <si>
    <t>230,0</t>
  </si>
  <si>
    <t xml:space="preserve">Емельянов Н. </t>
  </si>
  <si>
    <t>165,0</t>
  </si>
  <si>
    <t>Сухарев Андрей</t>
  </si>
  <si>
    <t>Открытая (22.07.1974)/47</t>
  </si>
  <si>
    <t>108,10</t>
  </si>
  <si>
    <t>360,0</t>
  </si>
  <si>
    <t>365,0</t>
  </si>
  <si>
    <t>55,0</t>
  </si>
  <si>
    <t>Жим стоя</t>
  </si>
  <si>
    <t>Фомин Павел</t>
  </si>
  <si>
    <t>Открытая (16.05.1979)/42</t>
  </si>
  <si>
    <t>105,40</t>
  </si>
  <si>
    <t>Мастера 40-44 (19.03.1979)/42</t>
  </si>
  <si>
    <t>Хан Д.</t>
  </si>
  <si>
    <t>Залуцкий Р.</t>
  </si>
  <si>
    <t>Многоповторный жим</t>
  </si>
  <si>
    <t>Открытый Чемпионат Восточной Европы
ФЖД Армейский жим двоеборье с ДК
Москва, 24 октября 2021 года</t>
  </si>
  <si>
    <t>Открытый Чемпионат Восточной Европы
ФЖД Софт экипировка многослойная двоеборье с ДК
Москва, 24 октября 2021 года</t>
  </si>
  <si>
    <t>Многоповтрный жим</t>
  </si>
  <si>
    <t xml:space="preserve">Залуцкий Р. </t>
  </si>
  <si>
    <t>Открытый Чемпионат Восточной Европы
ФЖД Софт экипировка однослойная жим на максимум с ДК
Москва, 24 октября 2021 года</t>
  </si>
  <si>
    <t>Открытый Чемпионат Восточной Европы
ФЖД Софт экипировка однослойная двоеборье
Москва, 24 октября 2021 года</t>
  </si>
  <si>
    <t>Открытый Чемпионат Восточной Европы
ФЖД Военный жим на максимум
Москва, 24 октября 2021 года</t>
  </si>
  <si>
    <t>Открытый Чемпионат Восточной Европы
ФЖД Любители с ДК двоеборье 1/2 веса
Москва, 24 октября 2021 года</t>
  </si>
  <si>
    <t>Открытый Чемпионат Восточной Европы
ФЖД Любители с ДК жим на максимум
Москва, 24 октября 2021 года</t>
  </si>
  <si>
    <t>Открытый Чемпионат Восточной Европы
ФЖД Любители с ДК двоеборье
Москва, 24 октября 2021 года</t>
  </si>
  <si>
    <t xml:space="preserve"> </t>
  </si>
  <si>
    <t xml:space="preserve">Москва </t>
  </si>
  <si>
    <t xml:space="preserve">Раменское </t>
  </si>
  <si>
    <t xml:space="preserve">Жуковский </t>
  </si>
  <si>
    <t xml:space="preserve">Серпухов </t>
  </si>
  <si>
    <t xml:space="preserve"> Шахтный </t>
  </si>
  <si>
    <t xml:space="preserve"> Сергиев Посад </t>
  </si>
  <si>
    <t xml:space="preserve">Челябинск </t>
  </si>
  <si>
    <t>№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</si>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</sst>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BD40-DCBD-42FD-9FFC-79D5FE042B77}">
  <dimension ref="A1:O11"/>
  <sheetViews>
    <sheetView tabSelected="1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2.33203125" style="6" customWidth="1"/>
    <col min="12" max="12" width="14.6640625" style="13" customWidth="1"/>
    <col min="13" max="13" width="7.83203125" style="6" bestFit="1" customWidth="1"/>
    <col min="14" max="14" width="9.5" style="6" bestFit="1" customWidth="1"/>
    <col min="15" max="15" width="17.5" style="5" customWidth="1"/>
    <col min="16" max="16384" width="9.1640625" style="3"/>
  </cols>
  <sheetData>
    <row r="1" spans="1:15" s="2" customFormat="1" ht="29" customHeight="1">
      <c r="A1" s="14" t="s">
        <v>96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86</v>
      </c>
      <c r="L3" s="26"/>
      <c r="M3" s="26" t="s">
        <v>1</v>
      </c>
      <c r="N3" s="26" t="s">
        <v>3</v>
      </c>
      <c r="O3" s="31" t="s">
        <v>2</v>
      </c>
    </row>
    <row r="4" spans="1:15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25"/>
      <c r="N4" s="25"/>
      <c r="O4" s="32"/>
    </row>
    <row r="5" spans="1:15" ht="16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>
      <c r="A6" s="8" t="s">
        <v>22</v>
      </c>
      <c r="B6" s="7" t="s">
        <v>24</v>
      </c>
      <c r="C6" s="7" t="s">
        <v>25</v>
      </c>
      <c r="D6" s="7" t="s">
        <v>26</v>
      </c>
      <c r="E6" s="7" t="s">
        <v>108</v>
      </c>
      <c r="F6" s="7" t="s">
        <v>102</v>
      </c>
      <c r="G6" s="9" t="s">
        <v>27</v>
      </c>
      <c r="H6" s="10" t="s">
        <v>28</v>
      </c>
      <c r="I6" s="9" t="s">
        <v>18</v>
      </c>
      <c r="J6" s="8"/>
      <c r="K6" s="8" t="s">
        <v>29</v>
      </c>
      <c r="L6" s="12">
        <v>15</v>
      </c>
      <c r="M6" s="8" t="str">
        <f ca="1">"120,0"</f>
        <v>120,0</v>
      </c>
      <c r="N6" s="8" t="str">
        <f ca="1">"4554,9811"</f>
        <v>4554,9811</v>
      </c>
      <c r="O6" s="7" t="s">
        <v>84</v>
      </c>
    </row>
    <row r="8" spans="1:15" ht="14" thickBot="1"/>
    <row r="9" spans="1:15" ht="16">
      <c r="A9" s="33" t="s">
        <v>36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5">
      <c r="A10" s="8" t="s">
        <v>22</v>
      </c>
      <c r="B10" s="7" t="s">
        <v>37</v>
      </c>
      <c r="C10" s="7" t="s">
        <v>83</v>
      </c>
      <c r="D10" s="7" t="s">
        <v>38</v>
      </c>
      <c r="E10" s="7" t="str">
        <f>"1,1967"</f>
        <v>1,1967</v>
      </c>
      <c r="F10" s="7" t="s">
        <v>99</v>
      </c>
      <c r="G10" s="9" t="s">
        <v>39</v>
      </c>
      <c r="H10" s="10" t="s">
        <v>20</v>
      </c>
      <c r="I10" s="9" t="s">
        <v>20</v>
      </c>
      <c r="J10" s="8"/>
      <c r="K10" s="8" t="s">
        <v>40</v>
      </c>
      <c r="L10" s="12">
        <v>27</v>
      </c>
      <c r="M10" s="8" t="str">
        <f>"72,0"</f>
        <v>72,0</v>
      </c>
      <c r="N10" s="8" t="str">
        <f>"3661,9019"</f>
        <v>3661,9019</v>
      </c>
      <c r="O10" s="7" t="s">
        <v>90</v>
      </c>
    </row>
    <row r="11" spans="1:15">
      <c r="B11" s="5" t="s">
        <v>10</v>
      </c>
    </row>
  </sheetData>
  <mergeCells count="14">
    <mergeCell ref="A9:L9"/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B4EF-79A8-4A1D-83A3-D41F23CFC18D}">
  <dimension ref="A1:O7"/>
  <sheetViews>
    <sheetView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4.1640625" style="6" customWidth="1"/>
    <col min="12" max="12" width="15" style="13" customWidth="1"/>
    <col min="13" max="13" width="7.83203125" style="6" bestFit="1" customWidth="1"/>
    <col min="14" max="14" width="10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14" t="s">
        <v>88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89</v>
      </c>
      <c r="L3" s="26"/>
      <c r="M3" s="26" t="s">
        <v>1</v>
      </c>
      <c r="N3" s="26" t="s">
        <v>3</v>
      </c>
      <c r="O3" s="31" t="s">
        <v>2</v>
      </c>
    </row>
    <row r="4" spans="1:15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25"/>
      <c r="N4" s="25"/>
      <c r="O4" s="32"/>
    </row>
    <row r="5" spans="1:15" ht="16">
      <c r="A5" s="33" t="s">
        <v>41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5">
      <c r="A6" s="8" t="s">
        <v>22</v>
      </c>
      <c r="B6" s="7" t="s">
        <v>73</v>
      </c>
      <c r="C6" s="7" t="s">
        <v>74</v>
      </c>
      <c r="D6" s="7" t="s">
        <v>75</v>
      </c>
      <c r="E6" s="7" t="s">
        <v>108</v>
      </c>
      <c r="F6" s="7" t="s">
        <v>98</v>
      </c>
      <c r="G6" s="9" t="s">
        <v>76</v>
      </c>
      <c r="H6" s="10" t="s">
        <v>77</v>
      </c>
      <c r="I6" s="10" t="s">
        <v>77</v>
      </c>
      <c r="J6" s="8"/>
      <c r="K6" s="8" t="s">
        <v>72</v>
      </c>
      <c r="L6" s="12">
        <v>55</v>
      </c>
      <c r="M6" s="8" t="str">
        <f>"415,0"</f>
        <v>415,0</v>
      </c>
      <c r="N6" s="8" t="str">
        <f>"17362,6974"</f>
        <v>17362,6974</v>
      </c>
      <c r="O6" s="7" t="s">
        <v>97</v>
      </c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7436-6D02-49D4-8023-CF1517BFC0C1}">
  <dimension ref="A1:O7"/>
  <sheetViews>
    <sheetView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16.3320312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10" width="5.5" style="6" customWidth="1"/>
    <col min="11" max="11" width="13.1640625" style="6" customWidth="1"/>
    <col min="12" max="12" width="15.6640625" style="6" customWidth="1"/>
    <col min="13" max="13" width="7.83203125" style="6" bestFit="1" customWidth="1"/>
    <col min="14" max="14" width="9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14" t="s">
        <v>87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79</v>
      </c>
      <c r="H3" s="26"/>
      <c r="I3" s="26"/>
      <c r="J3" s="26"/>
      <c r="K3" s="26" t="s">
        <v>86</v>
      </c>
      <c r="L3" s="26"/>
      <c r="M3" s="26" t="s">
        <v>1</v>
      </c>
      <c r="N3" s="26" t="s">
        <v>3</v>
      </c>
      <c r="O3" s="31" t="s">
        <v>2</v>
      </c>
    </row>
    <row r="4" spans="1:15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25"/>
      <c r="N4" s="25"/>
      <c r="O4" s="32"/>
    </row>
    <row r="5" spans="1:15" ht="16">
      <c r="A5" s="33" t="s">
        <v>41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5">
      <c r="A6" s="8" t="s">
        <v>22</v>
      </c>
      <c r="B6" s="7" t="s">
        <v>80</v>
      </c>
      <c r="C6" s="7" t="s">
        <v>81</v>
      </c>
      <c r="D6" s="7" t="s">
        <v>82</v>
      </c>
      <c r="E6" s="7" t="s">
        <v>108</v>
      </c>
      <c r="F6" s="7" t="s">
        <v>98</v>
      </c>
      <c r="G6" s="9" t="s">
        <v>64</v>
      </c>
      <c r="H6" s="9" t="s">
        <v>28</v>
      </c>
      <c r="I6" s="9" t="s">
        <v>18</v>
      </c>
      <c r="J6" s="8"/>
      <c r="K6" s="8" t="s">
        <v>78</v>
      </c>
      <c r="L6" s="12">
        <v>25</v>
      </c>
      <c r="M6" s="8" t="str">
        <f>"130,0"</f>
        <v>130,0</v>
      </c>
      <c r="N6" s="8" t="str">
        <f>"4158,9502"</f>
        <v>4158,9502</v>
      </c>
      <c r="O6" s="7" t="s">
        <v>97</v>
      </c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F667-9524-4A7C-9CA6-A97CA9C2C0B4}">
  <dimension ref="A1:O7"/>
  <sheetViews>
    <sheetView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0.83203125" style="5" customWidth="1"/>
    <col min="7" max="9" width="5.5" style="6" customWidth="1"/>
    <col min="10" max="10" width="4.83203125" style="6" customWidth="1"/>
    <col min="11" max="11" width="13.83203125" style="6" customWidth="1"/>
    <col min="12" max="12" width="15" style="13" customWidth="1"/>
    <col min="13" max="13" width="7.83203125" style="6" bestFit="1" customWidth="1"/>
    <col min="14" max="14" width="10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14" t="s">
        <v>92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86</v>
      </c>
      <c r="L3" s="26"/>
      <c r="M3" s="26" t="s">
        <v>1</v>
      </c>
      <c r="N3" s="26" t="s">
        <v>3</v>
      </c>
      <c r="O3" s="31" t="s">
        <v>2</v>
      </c>
    </row>
    <row r="4" spans="1:15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25"/>
      <c r="N4" s="25"/>
      <c r="O4" s="32"/>
    </row>
    <row r="5" spans="1:15" ht="16">
      <c r="A5" s="33" t="s">
        <v>13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5">
      <c r="A6" s="8" t="s">
        <v>22</v>
      </c>
      <c r="B6" s="7" t="s">
        <v>58</v>
      </c>
      <c r="C6" s="7" t="s">
        <v>59</v>
      </c>
      <c r="D6" s="7" t="s">
        <v>60</v>
      </c>
      <c r="E6" s="7" t="s">
        <v>108</v>
      </c>
      <c r="F6" s="7" t="s">
        <v>103</v>
      </c>
      <c r="G6" s="9" t="s">
        <v>61</v>
      </c>
      <c r="H6" s="9" t="s">
        <v>62</v>
      </c>
      <c r="I6" s="9" t="s">
        <v>63</v>
      </c>
      <c r="J6" s="8"/>
      <c r="K6" s="8" t="s">
        <v>64</v>
      </c>
      <c r="L6" s="12">
        <v>108</v>
      </c>
      <c r="M6" s="8" t="str">
        <f>"383,0"</f>
        <v>383,0</v>
      </c>
      <c r="N6" s="8" t="str">
        <f>"15958,9061"</f>
        <v>15958,9061</v>
      </c>
      <c r="O6" s="7" t="s">
        <v>97</v>
      </c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FAB8-2E8B-48AE-ABEC-0D5028536520}">
  <dimension ref="A1:O6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10" width="5.33203125" style="6" customWidth="1"/>
    <col min="11" max="11" width="12.5" style="6" customWidth="1"/>
    <col min="12" max="12" width="16.1640625" style="13" customWidth="1"/>
    <col min="13" max="13" width="7.83203125" style="6" bestFit="1" customWidth="1"/>
    <col min="14" max="14" width="9.5" style="6" bestFit="1" customWidth="1"/>
    <col min="15" max="15" width="15.83203125" style="5" bestFit="1" customWidth="1"/>
    <col min="16" max="16384" width="9.1640625" style="3"/>
  </cols>
  <sheetData>
    <row r="1" spans="1:15" s="2" customFormat="1" ht="29" customHeight="1">
      <c r="A1" s="14" t="s">
        <v>94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12.75" customHeight="1">
      <c r="A3" s="22" t="s">
        <v>105</v>
      </c>
      <c r="B3" s="29" t="s">
        <v>0</v>
      </c>
      <c r="C3" s="24" t="s">
        <v>5</v>
      </c>
      <c r="D3" s="24" t="s">
        <v>8</v>
      </c>
      <c r="E3" s="26" t="s">
        <v>21</v>
      </c>
      <c r="F3" s="26" t="s">
        <v>9</v>
      </c>
      <c r="G3" s="26" t="s">
        <v>12</v>
      </c>
      <c r="H3" s="26"/>
      <c r="I3" s="26"/>
      <c r="J3" s="26"/>
      <c r="K3" s="26" t="s">
        <v>86</v>
      </c>
      <c r="L3" s="26"/>
      <c r="M3" s="26" t="s">
        <v>1</v>
      </c>
      <c r="N3" s="26" t="s">
        <v>3</v>
      </c>
      <c r="O3" s="31" t="s">
        <v>2</v>
      </c>
    </row>
    <row r="4" spans="1:15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25"/>
      <c r="N4" s="25"/>
      <c r="O4" s="32"/>
    </row>
    <row r="5" spans="1:15" ht="16">
      <c r="A5" s="35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5">
      <c r="A6" s="8" t="s">
        <v>22</v>
      </c>
      <c r="B6" s="7" t="s">
        <v>14</v>
      </c>
      <c r="C6" s="7" t="s">
        <v>15</v>
      </c>
      <c r="D6" s="7" t="s">
        <v>16</v>
      </c>
      <c r="E6" s="7" t="s">
        <v>108</v>
      </c>
      <c r="F6" s="7" t="s">
        <v>98</v>
      </c>
      <c r="G6" s="9" t="s">
        <v>17</v>
      </c>
      <c r="H6" s="9" t="s">
        <v>18</v>
      </c>
      <c r="I6" s="9" t="s">
        <v>19</v>
      </c>
      <c r="J6" s="8"/>
      <c r="K6" s="8" t="s">
        <v>20</v>
      </c>
      <c r="L6" s="12">
        <v>50</v>
      </c>
      <c r="M6" s="8" t="str">
        <f>"160,0"</f>
        <v>160,0</v>
      </c>
      <c r="N6" s="8" t="str">
        <f>"5223,7163"</f>
        <v>5223,7163</v>
      </c>
      <c r="O6" s="7" t="s">
        <v>97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4DB4-45C3-404A-9BA7-8B72A24EABD5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14" t="s">
        <v>95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11</v>
      </c>
      <c r="L3" s="26" t="s">
        <v>3</v>
      </c>
      <c r="M3" s="31" t="s">
        <v>2</v>
      </c>
    </row>
    <row r="4" spans="1:13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25"/>
      <c r="L4" s="25"/>
      <c r="M4" s="32"/>
    </row>
    <row r="5" spans="1:13" ht="16">
      <c r="A5" s="33" t="s">
        <v>23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8" t="s">
        <v>22</v>
      </c>
      <c r="B6" s="7" t="s">
        <v>30</v>
      </c>
      <c r="C6" s="7" t="s">
        <v>31</v>
      </c>
      <c r="D6" s="7" t="s">
        <v>32</v>
      </c>
      <c r="E6" s="7" t="s">
        <v>108</v>
      </c>
      <c r="F6" s="7" t="s">
        <v>100</v>
      </c>
      <c r="G6" s="9" t="s">
        <v>33</v>
      </c>
      <c r="H6" s="9" t="s">
        <v>34</v>
      </c>
      <c r="I6" s="10" t="s">
        <v>35</v>
      </c>
      <c r="J6" s="8"/>
      <c r="K6" s="8" t="str">
        <f>"127,5"</f>
        <v>127,5</v>
      </c>
      <c r="L6" s="8" t="str">
        <f>"89,0077"</f>
        <v>89,0077</v>
      </c>
      <c r="M6" s="7" t="s">
        <v>97</v>
      </c>
    </row>
    <row r="7" spans="1:13">
      <c r="B7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8065-DCC2-4DD5-84BD-457BB917F5F7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14" t="s">
        <v>91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11</v>
      </c>
      <c r="L3" s="26" t="s">
        <v>3</v>
      </c>
      <c r="M3" s="31" t="s">
        <v>2</v>
      </c>
    </row>
    <row r="4" spans="1:13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25"/>
      <c r="L4" s="25"/>
      <c r="M4" s="32"/>
    </row>
    <row r="5" spans="1:13" ht="16">
      <c r="A5" s="33" t="s">
        <v>13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8" t="s">
        <v>22</v>
      </c>
      <c r="B6" s="7" t="s">
        <v>65</v>
      </c>
      <c r="C6" s="7" t="s">
        <v>66</v>
      </c>
      <c r="D6" s="7" t="s">
        <v>67</v>
      </c>
      <c r="E6" s="7" t="s">
        <v>108</v>
      </c>
      <c r="F6" s="7" t="s">
        <v>104</v>
      </c>
      <c r="G6" s="9" t="s">
        <v>53</v>
      </c>
      <c r="H6" s="9" t="s">
        <v>68</v>
      </c>
      <c r="I6" s="9" t="s">
        <v>69</v>
      </c>
      <c r="J6" s="10" t="s">
        <v>70</v>
      </c>
      <c r="K6" s="8" t="str">
        <f>"220,0"</f>
        <v>220,0</v>
      </c>
      <c r="L6" s="8" t="str">
        <f>"144,4520"</f>
        <v>144,4520</v>
      </c>
      <c r="M6" s="7" t="s">
        <v>71</v>
      </c>
    </row>
    <row r="7" spans="1:13">
      <c r="B7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3563-A90E-4AA3-B437-936F11631E95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14" t="s">
        <v>93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s="2" customFormat="1" ht="62" customHeight="1" thickBot="1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2.75" customHeight="1">
      <c r="A3" s="22" t="s">
        <v>105</v>
      </c>
      <c r="B3" s="29" t="s">
        <v>0</v>
      </c>
      <c r="C3" s="24" t="s">
        <v>106</v>
      </c>
      <c r="D3" s="24" t="s">
        <v>8</v>
      </c>
      <c r="E3" s="26" t="s">
        <v>107</v>
      </c>
      <c r="F3" s="26" t="s">
        <v>9</v>
      </c>
      <c r="G3" s="26" t="s">
        <v>12</v>
      </c>
      <c r="H3" s="26"/>
      <c r="I3" s="26"/>
      <c r="J3" s="26"/>
      <c r="K3" s="26" t="s">
        <v>11</v>
      </c>
      <c r="L3" s="26" t="s">
        <v>3</v>
      </c>
      <c r="M3" s="31" t="s">
        <v>2</v>
      </c>
    </row>
    <row r="4" spans="1:13" s="1" customFormat="1" ht="21" customHeight="1" thickBot="1">
      <c r="A4" s="23"/>
      <c r="B4" s="30"/>
      <c r="C4" s="25"/>
      <c r="D4" s="25"/>
      <c r="E4" s="25"/>
      <c r="F4" s="25"/>
      <c r="G4" s="4">
        <v>1</v>
      </c>
      <c r="H4" s="4">
        <v>2</v>
      </c>
      <c r="I4" s="4">
        <v>3</v>
      </c>
      <c r="J4" s="4" t="s">
        <v>4</v>
      </c>
      <c r="K4" s="25"/>
      <c r="L4" s="25"/>
      <c r="M4" s="32"/>
    </row>
    <row r="5" spans="1:13" ht="16">
      <c r="A5" s="33" t="s">
        <v>41</v>
      </c>
      <c r="B5" s="33"/>
      <c r="C5" s="34"/>
      <c r="D5" s="34"/>
      <c r="E5" s="34"/>
      <c r="F5" s="34"/>
      <c r="G5" s="34"/>
      <c r="H5" s="34"/>
      <c r="I5" s="34"/>
      <c r="J5" s="34"/>
    </row>
    <row r="6" spans="1:13">
      <c r="A6" s="8" t="s">
        <v>22</v>
      </c>
      <c r="B6" s="7" t="s">
        <v>42</v>
      </c>
      <c r="C6" s="7" t="s">
        <v>43</v>
      </c>
      <c r="D6" s="7" t="s">
        <v>44</v>
      </c>
      <c r="E6" s="7" t="s">
        <v>108</v>
      </c>
      <c r="F6" s="7" t="s">
        <v>98</v>
      </c>
      <c r="G6" s="9" t="s">
        <v>35</v>
      </c>
      <c r="H6" s="9" t="s">
        <v>45</v>
      </c>
      <c r="I6" s="10" t="s">
        <v>46</v>
      </c>
      <c r="J6" s="8"/>
      <c r="K6" s="8" t="str">
        <f>"135,0"</f>
        <v>135,0</v>
      </c>
      <c r="L6" s="8" t="str">
        <f>"81,1215"</f>
        <v>81,1215</v>
      </c>
      <c r="M6" s="7" t="s">
        <v>97</v>
      </c>
    </row>
    <row r="7" spans="1:13">
      <c r="B7" s="5" t="s">
        <v>10</v>
      </c>
    </row>
    <row r="8" spans="1:13" ht="16">
      <c r="A8" s="27" t="s">
        <v>47</v>
      </c>
      <c r="B8" s="27"/>
      <c r="C8" s="28"/>
      <c r="D8" s="28"/>
      <c r="E8" s="28"/>
      <c r="F8" s="28"/>
      <c r="G8" s="28"/>
      <c r="H8" s="28"/>
      <c r="I8" s="28"/>
      <c r="J8" s="28"/>
    </row>
    <row r="9" spans="1:13">
      <c r="A9" s="8" t="s">
        <v>22</v>
      </c>
      <c r="B9" s="7" t="s">
        <v>48</v>
      </c>
      <c r="C9" s="7" t="s">
        <v>49</v>
      </c>
      <c r="D9" s="7" t="s">
        <v>50</v>
      </c>
      <c r="E9" s="7" t="s">
        <v>108</v>
      </c>
      <c r="F9" s="7" t="s">
        <v>101</v>
      </c>
      <c r="G9" s="9" t="s">
        <v>51</v>
      </c>
      <c r="H9" s="9" t="s">
        <v>52</v>
      </c>
      <c r="I9" s="9" t="s">
        <v>53</v>
      </c>
      <c r="J9" s="8"/>
      <c r="K9" s="8" t="str">
        <f>"200,0"</f>
        <v>200,0</v>
      </c>
      <c r="L9" s="8" t="str">
        <f>"114,6000"</f>
        <v>114,6000</v>
      </c>
      <c r="M9" s="7" t="s">
        <v>97</v>
      </c>
    </row>
    <row r="10" spans="1:13" ht="14" thickBot="1">
      <c r="B10" s="5" t="s">
        <v>10</v>
      </c>
    </row>
    <row r="11" spans="1:13" ht="16">
      <c r="A11" s="33" t="s">
        <v>36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6"/>
    </row>
    <row r="12" spans="1:13">
      <c r="A12" s="8" t="s">
        <v>22</v>
      </c>
      <c r="B12" s="7" t="s">
        <v>54</v>
      </c>
      <c r="C12" s="7" t="s">
        <v>55</v>
      </c>
      <c r="D12" s="7" t="s">
        <v>56</v>
      </c>
      <c r="E12" s="7" t="s">
        <v>108</v>
      </c>
      <c r="F12" s="7" t="s">
        <v>99</v>
      </c>
      <c r="G12" s="10" t="s">
        <v>20</v>
      </c>
      <c r="H12" s="9" t="s">
        <v>20</v>
      </c>
      <c r="I12" s="9" t="s">
        <v>57</v>
      </c>
      <c r="J12" s="8"/>
      <c r="K12" s="8" t="s">
        <v>40</v>
      </c>
      <c r="L12" s="12">
        <v>31</v>
      </c>
      <c r="M12" s="8" t="s">
        <v>85</v>
      </c>
    </row>
  </sheetData>
  <mergeCells count="14">
    <mergeCell ref="A11:L11"/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ФЖД ЖД Любители ДК</vt:lpstr>
      <vt:lpstr>ФЖД ЖД Софт многослой ДК</vt:lpstr>
      <vt:lpstr>ФЖД ЖД Армейский жим ДК</vt:lpstr>
      <vt:lpstr>ФЖД ЖД софт однослой</vt:lpstr>
      <vt:lpstr>ФЖД ЖД Любители</vt:lpstr>
      <vt:lpstr>ФЖД Любители ДК жим на макс.</vt:lpstr>
      <vt:lpstr>ФЖД Софт однослой жим макс ДК</vt:lpstr>
      <vt:lpstr>ФЖД Военный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2021-10-26T18:25:02Z</dcterms:modified>
</cp:coreProperties>
</file>